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270" windowWidth="17400" windowHeight="11640"/>
  </bookViews>
  <sheets>
    <sheet name="Доходы" sheetId="3" r:id="rId1"/>
  </sheets>
  <calcPr calcId="124519"/>
</workbook>
</file>

<file path=xl/calcChain.xml><?xml version="1.0" encoding="utf-8"?>
<calcChain xmlns="http://schemas.openxmlformats.org/spreadsheetml/2006/main">
  <c r="D53" i="3"/>
  <c r="C53"/>
  <c r="D66"/>
  <c r="D67"/>
  <c r="C67"/>
  <c r="D70"/>
  <c r="C70"/>
  <c r="C69" s="1"/>
  <c r="D69"/>
  <c r="E68"/>
  <c r="D7" l="1"/>
  <c r="C7"/>
  <c r="D51"/>
  <c r="D50" s="1"/>
  <c r="C50"/>
  <c r="C51"/>
  <c r="C59"/>
  <c r="D59"/>
  <c r="E65"/>
  <c r="E64"/>
  <c r="D64"/>
  <c r="C64"/>
  <c r="E57"/>
  <c r="E56"/>
  <c r="E58"/>
  <c r="D56"/>
  <c r="D57"/>
  <c r="C56"/>
  <c r="C57"/>
  <c r="E84"/>
  <c r="E83"/>
  <c r="E82"/>
  <c r="E81"/>
  <c r="E80"/>
  <c r="E79"/>
  <c r="E78"/>
  <c r="E77"/>
  <c r="E76"/>
  <c r="E75"/>
  <c r="E74"/>
  <c r="E73"/>
  <c r="E72"/>
  <c r="E63"/>
  <c r="E62"/>
  <c r="E61"/>
  <c r="E55"/>
  <c r="E49"/>
  <c r="E45"/>
  <c r="E42"/>
  <c r="E41"/>
  <c r="E40"/>
  <c r="E39"/>
  <c r="E37"/>
  <c r="E33"/>
  <c r="E32"/>
  <c r="E31"/>
  <c r="E30"/>
  <c r="E29"/>
  <c r="E27"/>
  <c r="E24"/>
  <c r="E21"/>
  <c r="E18"/>
  <c r="E17"/>
  <c r="E16"/>
  <c r="E15"/>
  <c r="E12"/>
  <c r="E11"/>
  <c r="E10"/>
  <c r="D60" l="1"/>
  <c r="C60"/>
  <c r="E60" s="1"/>
  <c r="D62"/>
  <c r="C62"/>
  <c r="D41" l="1"/>
  <c r="D40" s="1"/>
  <c r="C41"/>
  <c r="C40" s="1"/>
  <c r="E59" l="1"/>
  <c r="D44"/>
  <c r="C44"/>
  <c r="C43" s="1"/>
  <c r="D32"/>
  <c r="D31" s="1"/>
  <c r="D30" s="1"/>
  <c r="C32"/>
  <c r="C31" s="1"/>
  <c r="C30" s="1"/>
  <c r="D43" l="1"/>
  <c r="E43" s="1"/>
  <c r="E44"/>
  <c r="C26"/>
  <c r="D36"/>
  <c r="E36" s="1"/>
  <c r="D26"/>
  <c r="E26" s="1"/>
  <c r="C28"/>
  <c r="D9" l="1"/>
  <c r="E9" s="1"/>
  <c r="D48"/>
  <c r="D38"/>
  <c r="E38" s="1"/>
  <c r="D28"/>
  <c r="E28" s="1"/>
  <c r="D23"/>
  <c r="E23" s="1"/>
  <c r="D20"/>
  <c r="D14"/>
  <c r="C66"/>
  <c r="C54" s="1"/>
  <c r="C48"/>
  <c r="C47" s="1"/>
  <c r="C46" s="1"/>
  <c r="C36"/>
  <c r="C38"/>
  <c r="C23"/>
  <c r="C20"/>
  <c r="C19" s="1"/>
  <c r="C14"/>
  <c r="C13" s="1"/>
  <c r="C9"/>
  <c r="C8" s="1"/>
  <c r="D47" l="1"/>
  <c r="E48"/>
  <c r="D19"/>
  <c r="E19" s="1"/>
  <c r="E20"/>
  <c r="D13"/>
  <c r="E13" s="1"/>
  <c r="E14"/>
  <c r="D54"/>
  <c r="E67"/>
  <c r="C35"/>
  <c r="C34" s="1"/>
  <c r="C25"/>
  <c r="C22" s="1"/>
  <c r="D35"/>
  <c r="D25"/>
  <c r="E25" s="1"/>
  <c r="D8"/>
  <c r="E8" s="1"/>
  <c r="D46" l="1"/>
  <c r="E46" s="1"/>
  <c r="E47"/>
  <c r="D34"/>
  <c r="E34" s="1"/>
  <c r="E35"/>
  <c r="E66"/>
  <c r="E54"/>
  <c r="C85"/>
  <c r="D22"/>
  <c r="E53" l="1"/>
  <c r="E7"/>
  <c r="E22"/>
  <c r="D85" l="1"/>
  <c r="E85" s="1"/>
</calcChain>
</file>

<file path=xl/sharedStrings.xml><?xml version="1.0" encoding="utf-8"?>
<sst xmlns="http://schemas.openxmlformats.org/spreadsheetml/2006/main" count="152" uniqueCount="150">
  <si>
    <t>рублей</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</si>
  <si>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</si>
  <si>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</si>
  <si>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</si>
  <si>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</si>
  <si>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доходы физических лиц</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</si>
  <si>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</si>
  <si>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</si>
  <si>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</si>
  <si>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</si>
  <si>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</si>
  <si>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</si>
  <si>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НАЛОГИ НА ИМУЩЕСТВО</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</si>
  <si>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</si>
  <si>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</si>
  <si>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</si>
  <si>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</si>
  <si>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БЕЗВОЗМЕЗДНЫЕ ПОСТУПЛЕНИЯ</t>
  </si>
  <si>
    <t>2 02 35460 02 0000 151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</si>
  <si>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</si>
  <si>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</si>
  <si>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</si>
  <si>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</si>
  <si>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</si>
  <si>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</si>
  <si>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</si>
  <si>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</si>
  <si>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</si>
  <si>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Субвенции бюджетам бюджетной системы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</si>
  <si>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</si>
  <si>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</si>
  <si>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</si>
  <si>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</si>
  <si>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</si>
  <si>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</si>
  <si>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Акцизы по подакцизным товарам (продукции), производимым на территории Российской Федерации</t>
  </si>
  <si>
    <t>Единый сельскохозяйственный налог</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</si>
  <si>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</si>
  <si>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</si>
  <si>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</si>
  <si>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</si>
  <si>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</si>
  <si>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</si>
  <si>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поселений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</si>
  <si>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</si>
  <si>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</si>
  <si>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</si>
  <si>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</si>
  <si>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БЕЗВОЗМЕЗДНЫЕ ПОСТУПЛЕНИЯ ОТ ДРУГИХ БЮДЖЕТОВ БЮДЖЕТНОЙ СИСТЕМЫ РОССИЙСКОЙ ФЕДЕРАЦИИ</t>
  </si>
  <si>
    <t>Субвенции местным бюджетам на выполение передаваемых полномочий субъектов Российской Федерации</t>
  </si>
  <si>
    <t>Субвенции бюджетам городских поселений на выполение передаваемых полномочий субъектов Российской Федерации</t>
  </si>
  <si>
    <t>1</t>
  </si>
  <si>
    <t>2</t>
  </si>
  <si>
    <t>ИТОГО</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</si>
  <si>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</si>
  <si>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</si>
  <si>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</si>
  <si>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</si>
  <si>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поселений</t>
  </si>
  <si>
    <t>ЗАДОЛЖЕННОСТЬ И ПЕРЕРАСЧЕТЫ ПО ОТМЕНЕННЫМ НАЛОГАМ, СБОРАМ И ИНЫМ ОБЯЗАТЕЛЬНЫМ ПЛАТЕЖАМ</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</si>
  <si>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</si>
  <si>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</si>
  <si>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</si>
  <si>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</si>
  <si>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</si>
  <si>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</si>
  <si>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Субсидии бюджетам бюджетной системы Российской Федерации (межбюджетные субсидии)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</si>
  <si>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</si>
  <si>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</si>
  <si>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</si>
  <si>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</si>
  <si>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Прогноз доходов на 2018 год</t>
  </si>
  <si>
    <t>Процент исполнения к прогнозным параметрам доходов</t>
  </si>
  <si>
    <t>Кассовое        исполнение</t>
  </si>
  <si>
    <t>Доходы бюджета муниципального образования "город Сураж" за 1 полугодие 2018 года</t>
  </si>
  <si>
    <t>Дотации бюджетам бюджетной системы Российской Федерации</t>
  </si>
  <si>
    <t>Прочие дотации</t>
  </si>
  <si>
    <t>Прочие дотации бюджетам городских поселений</t>
  </si>
  <si>
    <t>Прочие субсидии</t>
  </si>
  <si>
    <t>Прочие субсидии бюджетам городских поселений</t>
  </si>
  <si>
    <t>000 1 00 00000 00 0000 000</t>
  </si>
  <si>
    <t>000 1 01 00000 00 0000 000</t>
  </si>
  <si>
    <t>000 1 01 02000 01 0000 110</t>
  </si>
  <si>
    <t>000 1 01 02010 01 0000 110</t>
  </si>
  <si>
    <t>000 1 01 02020 01 0000 110</t>
  </si>
  <si>
    <t>000 1 01 02030 01 0000 110</t>
  </si>
  <si>
    <t>000 1 03 00000 00 0000 000</t>
  </si>
  <si>
    <t>000 1 03 02000 01 0000 110</t>
  </si>
  <si>
    <t>000 1 03 02230 01 0000 110</t>
  </si>
  <si>
    <t>000 1 03 02240 01 0000 110</t>
  </si>
  <si>
    <t>000 1 03 02250 01 0000 110</t>
  </si>
  <si>
    <t>000 1 03 02260 01 0000 110</t>
  </si>
  <si>
    <t>000 1 05 00000 00 0000 000</t>
  </si>
  <si>
    <t>000 1 05 03000 01 0000 110</t>
  </si>
  <si>
    <t>000 1 05 03010 01 0000 110</t>
  </si>
  <si>
    <t>000 1 06 00000 00 0000 000</t>
  </si>
  <si>
    <t>000 1 06 01000 00 0000 110</t>
  </si>
  <si>
    <t>000 1 06 01030 13 0000 110</t>
  </si>
  <si>
    <t>000 1 06 06000 00 0000 110</t>
  </si>
  <si>
    <t>000 1 06 06030 00 0000 110</t>
  </si>
  <si>
    <t>000 1 06 06033 13 0000 110</t>
  </si>
  <si>
    <t>000 1 06 06040 00 0000 110</t>
  </si>
  <si>
    <t>000 1 06 06043 13 0000 110</t>
  </si>
  <si>
    <t>000 1 09 00000 00 0000 000</t>
  </si>
  <si>
    <t>000 1 09 04000 00 0000 110</t>
  </si>
  <si>
    <t>000 1 09 04050 00 0000 110</t>
  </si>
  <si>
    <t>000 1 09 04053 13 0000 110</t>
  </si>
  <si>
    <t>000 1 11 00000 00 0000 000</t>
  </si>
  <si>
    <t>000 1 11 05000 00 0000 120</t>
  </si>
  <si>
    <t>000 1 11 05010 00 0000 120</t>
  </si>
  <si>
    <t>000 1 11 05013 13 0000 120</t>
  </si>
  <si>
    <t>000 1 11 05070 00 0000 120</t>
  </si>
  <si>
    <t>000 1 11 05075 13 0000 120</t>
  </si>
  <si>
    <t>000 1 11 07000 00 0000 120</t>
  </si>
  <si>
    <t>000 1 11 07010 00 0000 120</t>
  </si>
  <si>
    <t>000 1 11 07015 13 0000 120</t>
  </si>
  <si>
    <t>000 1 11 09000 00 0000 120</t>
  </si>
  <si>
    <t>000 1 11 09040 00 0000 120</t>
  </si>
  <si>
    <t>000 1 11 09045 13 0000 120</t>
  </si>
  <si>
    <t>000 1 14 00000 00 0000 000</t>
  </si>
  <si>
    <t>000 1 14 06000 00 0000 430</t>
  </si>
  <si>
    <t>000 1 14 06010 00 0000 430</t>
  </si>
  <si>
    <t>000 1 14 06013 13 0000 430</t>
  </si>
  <si>
    <t>000 2 00 00000 00 0000 000</t>
  </si>
  <si>
    <t>000 2 02 00000 00 0000 000</t>
  </si>
  <si>
    <t>000 2 02 10000 00 0000 151</t>
  </si>
  <si>
    <t>000 2 02 19999 00 0000 151</t>
  </si>
  <si>
    <t>000 2 02 19999 13 0000 151</t>
  </si>
  <si>
    <t>000 2 02 20000 00 0000 151</t>
  </si>
  <si>
    <t>000 2 02 20216 00 0000 151</t>
  </si>
  <si>
    <t>000 2 02 20216 13 0000 151</t>
  </si>
  <si>
    <t>000 2 02 25555 00 0000 151</t>
  </si>
  <si>
    <t>000 2 02 25555 13 0000 151</t>
  </si>
  <si>
    <t>000 2 02 29999 00 0000 151</t>
  </si>
  <si>
    <t>000 2 02 29999 13 0000 151</t>
  </si>
  <si>
    <t>000 2 02 30000 00 0000 151</t>
  </si>
  <si>
    <t>000 2 02 30024 00 0000 151</t>
  </si>
  <si>
    <t>000 2 02 30024 13 0000 151</t>
  </si>
  <si>
    <t>000 1 16 00000 00 0000 000</t>
  </si>
  <si>
    <t>ШТРАФЫ, САНКЦИИ, ВОЗМЕЩЕНИЕ УЩЕРБА</t>
  </si>
  <si>
    <t>000 1 16 90000 00 0000 140</t>
  </si>
  <si>
    <t>Прочие поступления от денежных взысканий (штрафов) и иных сумм в возмещение ущерба</t>
  </si>
  <si>
    <t>000 1 16 90050 13 0000 140</t>
  </si>
  <si>
    <t>Прочие поступления от денежных взысканий (штрафов) и иных сумм в возмещение ущерба, зачисляемые в бюджеты городских поселений</t>
  </si>
  <si>
    <t>2 07 00000 00 0000 000</t>
  </si>
  <si>
    <t>ПРОЧИЕ БЕЗВОЗМЕЗДНЫЕ ПОСТУПЛЕНИЯ</t>
  </si>
  <si>
    <t>2 07 05000 13 0000 180</t>
  </si>
  <si>
    <t>Прочие безвозмездные поступления в бюджеты городских поселений</t>
  </si>
  <si>
    <t>2 07 05030 13 0000 180</t>
  </si>
  <si>
    <t>Приложение 1                                                                              
к Постановлению администрации Суражского района                                                                    от 20 июля 2018 года № 705</t>
  </si>
</sst>
</file>

<file path=xl/styles.xml><?xml version="1.0" encoding="utf-8"?>
<styleSheet xmlns="http://schemas.openxmlformats.org/spreadsheetml/2006/main">
  <numFmts count="2">
    <numFmt numFmtId="43" formatCode="_-* #,##0.00_р_._-;\-* #,##0.00_р_._-;_-* &quot;-&quot;??_р_._-;_-@_-"/>
    <numFmt numFmtId="164" formatCode="#,##0.0"/>
  </numFmts>
  <fonts count="14">
    <font>
      <sz val="11"/>
      <color theme="1"/>
      <name val="Calibri"/>
      <family val="2"/>
      <charset val="204"/>
      <scheme val="minor"/>
    </font>
    <font>
      <sz val="14"/>
      <name val="Times New Roman"/>
      <family val="1"/>
      <charset val="204"/>
    </font>
    <font>
      <sz val="10"/>
      <name val="Helv"/>
      <charset val="204"/>
    </font>
    <font>
      <sz val="11"/>
      <color indexed="8"/>
      <name val="Calibri"/>
      <family val="2"/>
      <charset val="204"/>
    </font>
    <font>
      <sz val="11"/>
      <color theme="1"/>
      <name val="Calibri"/>
      <family val="2"/>
      <charset val="204"/>
      <scheme val="minor"/>
    </font>
    <font>
      <sz val="14"/>
      <color rgb="FF0000CC"/>
      <name val="Times New Roman"/>
      <family val="1"/>
      <charset val="204"/>
    </font>
    <font>
      <b/>
      <sz val="12"/>
      <name val="Times New Roman"/>
      <family val="1"/>
      <charset val="204"/>
    </font>
    <font>
      <sz val="12"/>
      <name val="Times New Roman"/>
      <family val="1"/>
      <charset val="204"/>
    </font>
    <font>
      <sz val="12"/>
      <color rgb="FF0000CC"/>
      <name val="Times New Roman"/>
      <family val="1"/>
      <charset val="204"/>
    </font>
    <font>
      <b/>
      <sz val="12"/>
      <color rgb="FF0000CC"/>
      <name val="Times New Roman"/>
      <family val="1"/>
      <charset val="204"/>
    </font>
    <font>
      <b/>
      <sz val="14"/>
      <name val="Times New Roman"/>
      <family val="1"/>
      <charset val="204"/>
    </font>
    <font>
      <sz val="10"/>
      <name val="Times New Roman"/>
      <family val="1"/>
      <charset val="204"/>
    </font>
    <font>
      <sz val="12"/>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4" fillId="0" borderId="0"/>
    <xf numFmtId="0" fontId="2" fillId="0" borderId="0"/>
    <xf numFmtId="43" fontId="3" fillId="0" borderId="0" applyFont="0" applyFill="0" applyBorder="0" applyAlignment="0" applyProtection="0"/>
  </cellStyleXfs>
  <cellXfs count="41">
    <xf numFmtId="0" fontId="0" fillId="0" borderId="0" xfId="0"/>
    <xf numFmtId="0" fontId="5" fillId="0" borderId="0" xfId="0" applyFont="1" applyFill="1" applyAlignment="1">
      <alignment vertical="center"/>
    </xf>
    <xf numFmtId="0" fontId="1"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0" xfId="0" applyFont="1" applyFill="1" applyAlignment="1">
      <alignment vertical="center" wrapText="1"/>
    </xf>
    <xf numFmtId="4" fontId="1" fillId="0" borderId="0" xfId="0" applyNumberFormat="1" applyFont="1" applyFill="1" applyAlignment="1">
      <alignment horizontal="center" vertical="center" wrapText="1"/>
    </xf>
    <xf numFmtId="4" fontId="1" fillId="0" borderId="0" xfId="0" applyNumberFormat="1" applyFont="1" applyFill="1" applyAlignment="1">
      <alignment vertical="center" wrapText="1"/>
    </xf>
    <xf numFmtId="4" fontId="1" fillId="0" borderId="0" xfId="0" applyNumberFormat="1" applyFont="1" applyFill="1" applyAlignment="1">
      <alignment horizontal="center" vertical="center"/>
    </xf>
    <xf numFmtId="4" fontId="1" fillId="0" borderId="0" xfId="0" applyNumberFormat="1" applyFont="1" applyFill="1" applyAlignment="1">
      <alignment vertical="center"/>
    </xf>
    <xf numFmtId="4" fontId="1" fillId="0" borderId="0" xfId="0" applyNumberFormat="1" applyFont="1" applyFill="1" applyAlignment="1">
      <alignment horizontal="left" vertical="center" wrapText="1"/>
    </xf>
    <xf numFmtId="4" fontId="7" fillId="0" borderId="1" xfId="0" applyNumberFormat="1" applyFont="1" applyFill="1" applyBorder="1" applyAlignment="1">
      <alignment horizontal="center" vertical="center" wrapText="1"/>
    </xf>
    <xf numFmtId="0" fontId="7" fillId="0" borderId="1" xfId="0" quotePrefix="1" applyNumberFormat="1" applyFont="1" applyFill="1" applyBorder="1" applyAlignment="1">
      <alignment horizontal="center" vertical="center" wrapText="1" shrinkToFit="1"/>
    </xf>
    <xf numFmtId="4" fontId="7" fillId="0" borderId="1" xfId="0" applyNumberFormat="1" applyFont="1" applyFill="1" applyBorder="1" applyAlignment="1">
      <alignment horizontal="center" vertical="center" wrapText="1" shrinkToFit="1"/>
    </xf>
    <xf numFmtId="4" fontId="6" fillId="0" borderId="1" xfId="0" applyNumberFormat="1" applyFont="1" applyFill="1" applyBorder="1" applyAlignment="1">
      <alignment horizontal="center" vertical="center" wrapText="1"/>
    </xf>
    <xf numFmtId="0" fontId="8" fillId="0" borderId="1" xfId="0" quotePrefix="1" applyNumberFormat="1" applyFont="1" applyFill="1" applyBorder="1" applyAlignment="1">
      <alignment horizontal="center" vertical="center" wrapText="1" shrinkToFit="1"/>
    </xf>
    <xf numFmtId="0" fontId="9" fillId="0" borderId="1" xfId="0" quotePrefix="1" applyNumberFormat="1" applyFont="1" applyFill="1" applyBorder="1" applyAlignment="1">
      <alignment horizontal="center" vertical="center" wrapText="1" shrinkToFit="1"/>
    </xf>
    <xf numFmtId="0"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shrinkToFit="1"/>
    </xf>
    <xf numFmtId="0"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6" fillId="0" borderId="1" xfId="0"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shrinkToFit="1"/>
    </xf>
    <xf numFmtId="4" fontId="6" fillId="0" borderId="4"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shrinkToFit="1"/>
    </xf>
    <xf numFmtId="1" fontId="11" fillId="0" borderId="1" xfId="0" applyNumberFormat="1" applyFont="1" applyFill="1" applyBorder="1" applyAlignment="1">
      <alignment horizontal="center" vertical="center" wrapText="1" shrinkToFit="1"/>
    </xf>
    <xf numFmtId="1" fontId="11"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horizontal="center" wrapText="1"/>
    </xf>
    <xf numFmtId="0" fontId="12" fillId="0" borderId="1" xfId="0" applyFont="1" applyBorder="1" applyAlignment="1">
      <alignment horizontal="center" vertical="center" wrapText="1"/>
    </xf>
    <xf numFmtId="0" fontId="7" fillId="0" borderId="0" xfId="0" applyFont="1" applyFill="1" applyBorder="1" applyAlignment="1">
      <alignment horizontal="right"/>
    </xf>
    <xf numFmtId="164" fontId="7" fillId="0" borderId="1" xfId="0" applyNumberFormat="1" applyFont="1" applyFill="1" applyBorder="1" applyAlignment="1">
      <alignment horizontal="center" vertical="center" wrapText="1" shrinkToFit="1"/>
    </xf>
    <xf numFmtId="164" fontId="6" fillId="0" borderId="1" xfId="0" applyNumberFormat="1" applyFont="1" applyFill="1" applyBorder="1" applyAlignment="1">
      <alignment horizontal="center" vertical="center" wrapText="1" shrinkToFit="1"/>
    </xf>
    <xf numFmtId="0" fontId="13" fillId="0" borderId="1" xfId="0" applyFont="1" applyBorder="1" applyAlignment="1">
      <alignment horizontal="center" vertical="center"/>
    </xf>
    <xf numFmtId="4" fontId="6" fillId="0" borderId="0" xfId="0" applyNumberFormat="1" applyFont="1" applyFill="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0" fillId="2" borderId="0" xfId="0" applyFont="1" applyFill="1" applyAlignment="1">
      <alignment horizontal="center" vertical="center" wrapText="1"/>
    </xf>
  </cellXfs>
  <cellStyles count="4">
    <cellStyle name="Обычный" xfId="0" builtinId="0"/>
    <cellStyle name="Обычный 2" xfId="1"/>
    <cellStyle name="Стиль 1" xfId="2"/>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86"/>
  <sheetViews>
    <sheetView showZeros="0" tabSelected="1" view="pageBreakPreview" zoomScale="85" zoomScaleNormal="70" zoomScaleSheetLayoutView="85" workbookViewId="0">
      <pane ySplit="5" topLeftCell="A6" activePane="bottomLeft" state="frozen"/>
      <selection pane="bottomLeft" activeCell="B10" sqref="B10"/>
    </sheetView>
  </sheetViews>
  <sheetFormatPr defaultRowHeight="18.75"/>
  <cols>
    <col min="1" max="1" width="29" style="1" customWidth="1"/>
    <col min="2" max="2" width="62.28515625" style="2" customWidth="1"/>
    <col min="3" max="3" width="23.140625" style="8" bestFit="1" customWidth="1"/>
    <col min="4" max="5" width="23.140625" style="9" bestFit="1" customWidth="1"/>
    <col min="6" max="6" width="0.5703125" style="2" customWidth="1"/>
    <col min="7" max="13" width="9.140625" style="2" hidden="1" customWidth="1"/>
    <col min="14" max="16384" width="9.140625" style="2"/>
  </cols>
  <sheetData>
    <row r="1" spans="1:13" ht="60" customHeight="1">
      <c r="C1" s="37" t="s">
        <v>149</v>
      </c>
      <c r="D1" s="37"/>
      <c r="E1" s="37"/>
    </row>
    <row r="2" spans="1:13" ht="24" customHeight="1">
      <c r="C2" s="10"/>
      <c r="D2" s="10"/>
      <c r="E2" s="10"/>
    </row>
    <row r="3" spans="1:13" ht="24" customHeight="1">
      <c r="A3" s="40" t="s">
        <v>74</v>
      </c>
      <c r="B3" s="40"/>
      <c r="C3" s="40"/>
      <c r="D3" s="40"/>
      <c r="E3" s="40"/>
      <c r="F3" s="40"/>
      <c r="G3" s="40"/>
      <c r="H3" s="40"/>
      <c r="I3" s="40"/>
      <c r="J3" s="40"/>
      <c r="K3" s="40"/>
      <c r="L3" s="40"/>
      <c r="M3" s="40"/>
    </row>
    <row r="4" spans="1:13" ht="29.25" customHeight="1">
      <c r="C4" s="3"/>
      <c r="D4" s="4"/>
      <c r="E4" s="33" t="s">
        <v>0</v>
      </c>
    </row>
    <row r="5" spans="1:13" ht="54" customHeight="1">
      <c r="A5" s="27" t="s">
        <v>1</v>
      </c>
      <c r="B5" s="27" t="s">
        <v>2</v>
      </c>
      <c r="C5" s="26" t="s">
        <v>71</v>
      </c>
      <c r="D5" s="26" t="s">
        <v>73</v>
      </c>
      <c r="E5" s="26" t="s">
        <v>72</v>
      </c>
    </row>
    <row r="6" spans="1:13" ht="13.5" customHeight="1">
      <c r="A6" s="28" t="s">
        <v>51</v>
      </c>
      <c r="B6" s="28" t="s">
        <v>52</v>
      </c>
      <c r="C6" s="29">
        <v>3</v>
      </c>
      <c r="D6" s="29">
        <v>4</v>
      </c>
      <c r="E6" s="29">
        <v>5</v>
      </c>
    </row>
    <row r="7" spans="1:13" ht="30.75" customHeight="1">
      <c r="A7" s="22" t="s">
        <v>80</v>
      </c>
      <c r="B7" s="17" t="s">
        <v>3</v>
      </c>
      <c r="C7" s="18">
        <f>C8+C13+C19+C22+C30+C34+C46+C50</f>
        <v>26625850.000000011</v>
      </c>
      <c r="D7" s="18">
        <f>D8+D13+D19+D22+D30+D34+D46+D50</f>
        <v>11834647.190000001</v>
      </c>
      <c r="E7" s="35">
        <f t="shared" ref="E7:E9" si="0">D7/C7*100</f>
        <v>44.447960121460902</v>
      </c>
    </row>
    <row r="8" spans="1:13">
      <c r="A8" s="22" t="s">
        <v>81</v>
      </c>
      <c r="B8" s="17" t="s">
        <v>4</v>
      </c>
      <c r="C8" s="18">
        <f>C9</f>
        <v>13400000</v>
      </c>
      <c r="D8" s="18">
        <f>D9</f>
        <v>6913765.3899999997</v>
      </c>
      <c r="E8" s="35">
        <f t="shared" si="0"/>
        <v>51.595264104477614</v>
      </c>
    </row>
    <row r="9" spans="1:13">
      <c r="A9" s="22" t="s">
        <v>82</v>
      </c>
      <c r="B9" s="17" t="s">
        <v>5</v>
      </c>
      <c r="C9" s="18">
        <f>SUM(C10:C12)</f>
        <v>13400000</v>
      </c>
      <c r="D9" s="18">
        <f>SUM(D10:D12)</f>
        <v>6913765.3899999997</v>
      </c>
      <c r="E9" s="35">
        <f t="shared" si="0"/>
        <v>51.595264104477614</v>
      </c>
    </row>
    <row r="10" spans="1:13" ht="82.5" customHeight="1">
      <c r="A10" s="23" t="s">
        <v>83</v>
      </c>
      <c r="B10" s="23" t="s">
        <v>32</v>
      </c>
      <c r="C10" s="13">
        <v>13075000</v>
      </c>
      <c r="D10" s="13">
        <v>6858179.0999999996</v>
      </c>
      <c r="E10" s="34">
        <f>D10/C10*100</f>
        <v>52.452612619502872</v>
      </c>
    </row>
    <row r="11" spans="1:13" ht="111.75" customHeight="1">
      <c r="A11" s="23" t="s">
        <v>84</v>
      </c>
      <c r="B11" s="23" t="s">
        <v>33</v>
      </c>
      <c r="C11" s="13">
        <v>105000</v>
      </c>
      <c r="D11" s="13">
        <v>33575.56</v>
      </c>
      <c r="E11" s="34">
        <f t="shared" ref="E11:E85" si="1">D11/C11*100</f>
        <v>31.976723809523804</v>
      </c>
    </row>
    <row r="12" spans="1:13" ht="51.75" customHeight="1">
      <c r="A12" s="24" t="s">
        <v>85</v>
      </c>
      <c r="B12" s="23" t="s">
        <v>34</v>
      </c>
      <c r="C12" s="13">
        <v>220000</v>
      </c>
      <c r="D12" s="13">
        <v>22010.73</v>
      </c>
      <c r="E12" s="34">
        <f t="shared" si="1"/>
        <v>10.004877272727272</v>
      </c>
    </row>
    <row r="13" spans="1:13" ht="47.25">
      <c r="A13" s="22" t="s">
        <v>86</v>
      </c>
      <c r="B13" s="17" t="s">
        <v>6</v>
      </c>
      <c r="C13" s="18">
        <f>C14</f>
        <v>1726000</v>
      </c>
      <c r="D13" s="18">
        <f>D14</f>
        <v>920184.63000000012</v>
      </c>
      <c r="E13" s="35">
        <f t="shared" si="1"/>
        <v>53.31313035921206</v>
      </c>
    </row>
    <row r="14" spans="1:13" ht="31.5">
      <c r="A14" s="25" t="s">
        <v>87</v>
      </c>
      <c r="B14" s="19" t="s">
        <v>35</v>
      </c>
      <c r="C14" s="13">
        <f>SUM(C15:C18)</f>
        <v>1726000</v>
      </c>
      <c r="D14" s="13">
        <f>SUM(D15:D18)</f>
        <v>920184.63000000012</v>
      </c>
      <c r="E14" s="34">
        <f t="shared" si="1"/>
        <v>53.31313035921206</v>
      </c>
    </row>
    <row r="15" spans="1:13" ht="75" customHeight="1">
      <c r="A15" s="25" t="s">
        <v>88</v>
      </c>
      <c r="B15" s="19" t="s">
        <v>7</v>
      </c>
      <c r="C15" s="13">
        <v>700000</v>
      </c>
      <c r="D15" s="13">
        <v>398788.51</v>
      </c>
      <c r="E15" s="34">
        <f t="shared" si="1"/>
        <v>56.969787142857143</v>
      </c>
    </row>
    <row r="16" spans="1:13" ht="90" customHeight="1">
      <c r="A16" s="25" t="s">
        <v>89</v>
      </c>
      <c r="B16" s="19" t="s">
        <v>8</v>
      </c>
      <c r="C16" s="13">
        <v>7500</v>
      </c>
      <c r="D16" s="13">
        <v>3023.14</v>
      </c>
      <c r="E16" s="34">
        <f t="shared" si="1"/>
        <v>40.30853333333333</v>
      </c>
    </row>
    <row r="17" spans="1:5" ht="75" customHeight="1">
      <c r="A17" s="25" t="s">
        <v>90</v>
      </c>
      <c r="B17" s="19" t="s">
        <v>9</v>
      </c>
      <c r="C17" s="13">
        <v>1165000</v>
      </c>
      <c r="D17" s="13">
        <v>601229.41</v>
      </c>
      <c r="E17" s="34">
        <f t="shared" si="1"/>
        <v>51.607674678111593</v>
      </c>
    </row>
    <row r="18" spans="1:5" ht="75" customHeight="1">
      <c r="A18" s="25" t="s">
        <v>91</v>
      </c>
      <c r="B18" s="19" t="s">
        <v>10</v>
      </c>
      <c r="C18" s="13">
        <v>-146500</v>
      </c>
      <c r="D18" s="13">
        <v>-82856.429999999993</v>
      </c>
      <c r="E18" s="34">
        <f t="shared" si="1"/>
        <v>56.557290102389068</v>
      </c>
    </row>
    <row r="19" spans="1:5">
      <c r="A19" s="22" t="s">
        <v>92</v>
      </c>
      <c r="B19" s="17" t="s">
        <v>11</v>
      </c>
      <c r="C19" s="18">
        <f>C20</f>
        <v>1000</v>
      </c>
      <c r="D19" s="18">
        <f>D20</f>
        <v>7079.04</v>
      </c>
      <c r="E19" s="35">
        <f t="shared" si="1"/>
        <v>707.904</v>
      </c>
    </row>
    <row r="20" spans="1:5">
      <c r="A20" s="25" t="s">
        <v>93</v>
      </c>
      <c r="B20" s="19" t="s">
        <v>36</v>
      </c>
      <c r="C20" s="13">
        <f>SUM(C21)</f>
        <v>1000</v>
      </c>
      <c r="D20" s="13">
        <f>SUM(D21)</f>
        <v>7079.04</v>
      </c>
      <c r="E20" s="34">
        <f t="shared" si="1"/>
        <v>707.904</v>
      </c>
    </row>
    <row r="21" spans="1:5">
      <c r="A21" s="25" t="s">
        <v>94</v>
      </c>
      <c r="B21" s="19" t="s">
        <v>36</v>
      </c>
      <c r="C21" s="13">
        <v>1000</v>
      </c>
      <c r="D21" s="13">
        <v>7079.04</v>
      </c>
      <c r="E21" s="34">
        <f t="shared" si="1"/>
        <v>707.904</v>
      </c>
    </row>
    <row r="22" spans="1:5">
      <c r="A22" s="22" t="s">
        <v>95</v>
      </c>
      <c r="B22" s="17" t="s">
        <v>12</v>
      </c>
      <c r="C22" s="18">
        <f>C23+C25</f>
        <v>9863000</v>
      </c>
      <c r="D22" s="18">
        <f>D23+D25</f>
        <v>3647999.2500000005</v>
      </c>
      <c r="E22" s="35">
        <f t="shared" si="1"/>
        <v>36.986710432931162</v>
      </c>
    </row>
    <row r="23" spans="1:5">
      <c r="A23" s="25" t="s">
        <v>96</v>
      </c>
      <c r="B23" s="19" t="s">
        <v>37</v>
      </c>
      <c r="C23" s="13">
        <f>C24</f>
        <v>2350000</v>
      </c>
      <c r="D23" s="13">
        <f>D24</f>
        <v>166757.87</v>
      </c>
      <c r="E23" s="34">
        <f t="shared" si="1"/>
        <v>7.0960795744680851</v>
      </c>
    </row>
    <row r="24" spans="1:5" ht="47.25">
      <c r="A24" s="25" t="s">
        <v>97</v>
      </c>
      <c r="B24" s="19" t="s">
        <v>38</v>
      </c>
      <c r="C24" s="13">
        <v>2350000</v>
      </c>
      <c r="D24" s="13">
        <v>166757.87</v>
      </c>
      <c r="E24" s="34">
        <f t="shared" si="1"/>
        <v>7.0960795744680851</v>
      </c>
    </row>
    <row r="25" spans="1:5">
      <c r="A25" s="25" t="s">
        <v>98</v>
      </c>
      <c r="B25" s="19" t="s">
        <v>39</v>
      </c>
      <c r="C25" s="13">
        <f>C26+C28</f>
        <v>7513000</v>
      </c>
      <c r="D25" s="13">
        <f>D26+D28</f>
        <v>3481241.3800000004</v>
      </c>
      <c r="E25" s="34">
        <f t="shared" si="1"/>
        <v>46.336235591641163</v>
      </c>
    </row>
    <row r="26" spans="1:5">
      <c r="A26" s="25" t="s">
        <v>99</v>
      </c>
      <c r="B26" s="19" t="s">
        <v>40</v>
      </c>
      <c r="C26" s="13">
        <f>C27</f>
        <v>4800000</v>
      </c>
      <c r="D26" s="13">
        <f>D27</f>
        <v>3038838.74</v>
      </c>
      <c r="E26" s="34">
        <f t="shared" si="1"/>
        <v>63.309140416666679</v>
      </c>
    </row>
    <row r="27" spans="1:5" ht="31.5">
      <c r="A27" s="25" t="s">
        <v>100</v>
      </c>
      <c r="B27" s="19" t="s">
        <v>41</v>
      </c>
      <c r="C27" s="13">
        <v>4800000</v>
      </c>
      <c r="D27" s="13">
        <v>3038838.74</v>
      </c>
      <c r="E27" s="34">
        <f t="shared" si="1"/>
        <v>63.309140416666679</v>
      </c>
    </row>
    <row r="28" spans="1:5">
      <c r="A28" s="25" t="s">
        <v>101</v>
      </c>
      <c r="B28" s="19" t="s">
        <v>42</v>
      </c>
      <c r="C28" s="13">
        <f>C29</f>
        <v>2713000</v>
      </c>
      <c r="D28" s="13">
        <f>D29</f>
        <v>442402.64</v>
      </c>
      <c r="E28" s="34">
        <f t="shared" si="1"/>
        <v>16.306768890527092</v>
      </c>
    </row>
    <row r="29" spans="1:5" ht="31.5">
      <c r="A29" s="25" t="s">
        <v>102</v>
      </c>
      <c r="B29" s="19" t="s">
        <v>43</v>
      </c>
      <c r="C29" s="13">
        <v>2713000</v>
      </c>
      <c r="D29" s="13">
        <v>442402.64</v>
      </c>
      <c r="E29" s="34">
        <f t="shared" si="1"/>
        <v>16.306768890527092</v>
      </c>
    </row>
    <row r="30" spans="1:5" ht="47.25">
      <c r="A30" s="36" t="s">
        <v>103</v>
      </c>
      <c r="B30" s="31" t="s">
        <v>59</v>
      </c>
      <c r="C30" s="18">
        <f t="shared" ref="C30:D32" si="2">C31</f>
        <v>300</v>
      </c>
      <c r="D30" s="18">
        <f t="shared" si="2"/>
        <v>499.58</v>
      </c>
      <c r="E30" s="35">
        <f t="shared" si="1"/>
        <v>166.52666666666667</v>
      </c>
    </row>
    <row r="31" spans="1:5">
      <c r="A31" s="30" t="s">
        <v>104</v>
      </c>
      <c r="B31" s="32" t="s">
        <v>56</v>
      </c>
      <c r="C31" s="13">
        <f t="shared" si="2"/>
        <v>300</v>
      </c>
      <c r="D31" s="13">
        <f t="shared" si="2"/>
        <v>499.58</v>
      </c>
      <c r="E31" s="34">
        <f t="shared" si="1"/>
        <v>166.52666666666667</v>
      </c>
    </row>
    <row r="32" spans="1:5" ht="31.5">
      <c r="A32" s="30" t="s">
        <v>105</v>
      </c>
      <c r="B32" s="32" t="s">
        <v>57</v>
      </c>
      <c r="C32" s="13">
        <f t="shared" si="2"/>
        <v>300</v>
      </c>
      <c r="D32" s="13">
        <f t="shared" si="2"/>
        <v>499.58</v>
      </c>
      <c r="E32" s="34">
        <f t="shared" si="1"/>
        <v>166.52666666666667</v>
      </c>
    </row>
    <row r="33" spans="1:5" ht="47.25">
      <c r="A33" s="25" t="s">
        <v>106</v>
      </c>
      <c r="B33" s="32" t="s">
        <v>58</v>
      </c>
      <c r="C33" s="13">
        <v>300</v>
      </c>
      <c r="D33" s="13">
        <v>499.58</v>
      </c>
      <c r="E33" s="34">
        <f t="shared" si="1"/>
        <v>166.52666666666667</v>
      </c>
    </row>
    <row r="34" spans="1:5" ht="47.25">
      <c r="A34" s="22" t="s">
        <v>107</v>
      </c>
      <c r="B34" s="17" t="s">
        <v>13</v>
      </c>
      <c r="C34" s="18">
        <f>C35+C40+C43</f>
        <v>985550</v>
      </c>
      <c r="D34" s="18">
        <f t="shared" ref="D34" si="3">D35+D40+D43</f>
        <v>323603.38</v>
      </c>
      <c r="E34" s="35">
        <f t="shared" si="1"/>
        <v>32.834800872609208</v>
      </c>
    </row>
    <row r="35" spans="1:5" ht="94.5" customHeight="1">
      <c r="A35" s="25" t="s">
        <v>108</v>
      </c>
      <c r="B35" s="19" t="s">
        <v>14</v>
      </c>
      <c r="C35" s="13">
        <f>C36+C38</f>
        <v>971000</v>
      </c>
      <c r="D35" s="13">
        <f>D36+D38</f>
        <v>315719.39</v>
      </c>
      <c r="E35" s="34">
        <f t="shared" si="1"/>
        <v>32.514870236869207</v>
      </c>
    </row>
    <row r="36" spans="1:5" ht="69.75" customHeight="1">
      <c r="A36" s="25" t="s">
        <v>109</v>
      </c>
      <c r="B36" s="19" t="s">
        <v>44</v>
      </c>
      <c r="C36" s="13">
        <f>C37</f>
        <v>480000</v>
      </c>
      <c r="D36" s="13">
        <f>D37</f>
        <v>113719.39</v>
      </c>
      <c r="E36" s="34">
        <f t="shared" si="1"/>
        <v>23.691539583333331</v>
      </c>
    </row>
    <row r="37" spans="1:5" ht="81.75" customHeight="1">
      <c r="A37" s="25" t="s">
        <v>110</v>
      </c>
      <c r="B37" s="19" t="s">
        <v>45</v>
      </c>
      <c r="C37" s="13">
        <v>480000</v>
      </c>
      <c r="D37" s="13">
        <v>113719.39</v>
      </c>
      <c r="E37" s="34">
        <f t="shared" si="1"/>
        <v>23.691539583333331</v>
      </c>
    </row>
    <row r="38" spans="1:5" ht="47.25" customHeight="1">
      <c r="A38" s="25" t="s">
        <v>111</v>
      </c>
      <c r="B38" s="19" t="s">
        <v>54</v>
      </c>
      <c r="C38" s="13">
        <f>C39</f>
        <v>491000</v>
      </c>
      <c r="D38" s="13">
        <f>D39</f>
        <v>202000</v>
      </c>
      <c r="E38" s="34">
        <f t="shared" si="1"/>
        <v>41.140529531568227</v>
      </c>
    </row>
    <row r="39" spans="1:5" ht="32.25" customHeight="1">
      <c r="A39" s="25" t="s">
        <v>112</v>
      </c>
      <c r="B39" s="19" t="s">
        <v>55</v>
      </c>
      <c r="C39" s="13">
        <v>491000</v>
      </c>
      <c r="D39" s="13">
        <v>202000</v>
      </c>
      <c r="E39" s="34">
        <f t="shared" si="1"/>
        <v>41.140529531568227</v>
      </c>
    </row>
    <row r="40" spans="1:5" ht="32.25" customHeight="1">
      <c r="A40" s="25" t="s">
        <v>113</v>
      </c>
      <c r="B40" s="19" t="s">
        <v>63</v>
      </c>
      <c r="C40" s="13">
        <f>C41</f>
        <v>550</v>
      </c>
      <c r="D40" s="13">
        <f t="shared" ref="D40:D41" si="4">D41</f>
        <v>571.14</v>
      </c>
      <c r="E40" s="34">
        <f t="shared" si="1"/>
        <v>103.84363636363636</v>
      </c>
    </row>
    <row r="41" spans="1:5" ht="54" customHeight="1">
      <c r="A41" s="25" t="s">
        <v>114</v>
      </c>
      <c r="B41" s="19" t="s">
        <v>64</v>
      </c>
      <c r="C41" s="13">
        <f>C42</f>
        <v>550</v>
      </c>
      <c r="D41" s="13">
        <f t="shared" si="4"/>
        <v>571.14</v>
      </c>
      <c r="E41" s="34">
        <f t="shared" si="1"/>
        <v>103.84363636363636</v>
      </c>
    </row>
    <row r="42" spans="1:5" ht="49.5" customHeight="1">
      <c r="A42" s="25" t="s">
        <v>115</v>
      </c>
      <c r="B42" s="19" t="s">
        <v>65</v>
      </c>
      <c r="C42" s="13">
        <v>550</v>
      </c>
      <c r="D42" s="13">
        <v>571.14</v>
      </c>
      <c r="E42" s="34">
        <f t="shared" si="1"/>
        <v>103.84363636363636</v>
      </c>
    </row>
    <row r="43" spans="1:5" ht="83.25" customHeight="1">
      <c r="A43" s="25" t="s">
        <v>116</v>
      </c>
      <c r="B43" s="19" t="s">
        <v>60</v>
      </c>
      <c r="C43" s="13">
        <f t="shared" ref="C43:D44" si="5">C44</f>
        <v>14000</v>
      </c>
      <c r="D43" s="13">
        <f t="shared" si="5"/>
        <v>7312.85</v>
      </c>
      <c r="E43" s="34">
        <f t="shared" si="1"/>
        <v>52.234642857142852</v>
      </c>
    </row>
    <row r="44" spans="1:5" ht="81" customHeight="1">
      <c r="A44" s="25" t="s">
        <v>117</v>
      </c>
      <c r="B44" s="19" t="s">
        <v>61</v>
      </c>
      <c r="C44" s="13">
        <f t="shared" si="5"/>
        <v>14000</v>
      </c>
      <c r="D44" s="13">
        <f t="shared" si="5"/>
        <v>7312.85</v>
      </c>
      <c r="E44" s="34">
        <f t="shared" si="1"/>
        <v>52.234642857142852</v>
      </c>
    </row>
    <row r="45" spans="1:5" ht="83.25" customHeight="1">
      <c r="A45" s="25" t="s">
        <v>118</v>
      </c>
      <c r="B45" s="19" t="s">
        <v>62</v>
      </c>
      <c r="C45" s="13">
        <v>14000</v>
      </c>
      <c r="D45" s="13">
        <v>7312.85</v>
      </c>
      <c r="E45" s="34">
        <f t="shared" si="1"/>
        <v>52.234642857142852</v>
      </c>
    </row>
    <row r="46" spans="1:5" ht="31.5">
      <c r="A46" s="22" t="s">
        <v>119</v>
      </c>
      <c r="B46" s="17" t="s">
        <v>15</v>
      </c>
      <c r="C46" s="18">
        <f t="shared" ref="C46:D48" si="6">C47</f>
        <v>650000</v>
      </c>
      <c r="D46" s="18">
        <f t="shared" si="6"/>
        <v>20015.919999999998</v>
      </c>
      <c r="E46" s="35">
        <f t="shared" si="1"/>
        <v>3.0793723076923074</v>
      </c>
    </row>
    <row r="47" spans="1:5" ht="31.5">
      <c r="A47" s="25" t="s">
        <v>120</v>
      </c>
      <c r="B47" s="19" t="s">
        <v>16</v>
      </c>
      <c r="C47" s="13">
        <f t="shared" si="6"/>
        <v>650000</v>
      </c>
      <c r="D47" s="13">
        <f t="shared" si="6"/>
        <v>20015.919999999998</v>
      </c>
      <c r="E47" s="34">
        <f t="shared" si="1"/>
        <v>3.0793723076923074</v>
      </c>
    </row>
    <row r="48" spans="1:5" ht="31.5">
      <c r="A48" s="25" t="s">
        <v>121</v>
      </c>
      <c r="B48" s="19" t="s">
        <v>46</v>
      </c>
      <c r="C48" s="13">
        <f t="shared" si="6"/>
        <v>650000</v>
      </c>
      <c r="D48" s="13">
        <f t="shared" si="6"/>
        <v>20015.919999999998</v>
      </c>
      <c r="E48" s="34">
        <f t="shared" si="1"/>
        <v>3.0793723076923074</v>
      </c>
    </row>
    <row r="49" spans="1:5" ht="47.25">
      <c r="A49" s="25" t="s">
        <v>122</v>
      </c>
      <c r="B49" s="19" t="s">
        <v>47</v>
      </c>
      <c r="C49" s="13">
        <v>650000</v>
      </c>
      <c r="D49" s="13">
        <v>20015.919999999998</v>
      </c>
      <c r="E49" s="34">
        <f t="shared" si="1"/>
        <v>3.0793723076923074</v>
      </c>
    </row>
    <row r="50" spans="1:5" ht="19.5" customHeight="1">
      <c r="A50" s="22" t="s">
        <v>138</v>
      </c>
      <c r="B50" s="17" t="s">
        <v>139</v>
      </c>
      <c r="C50" s="18">
        <f>C51</f>
        <v>1E-8</v>
      </c>
      <c r="D50" s="18">
        <f>D51</f>
        <v>1500</v>
      </c>
      <c r="E50" s="35">
        <v>1E-8</v>
      </c>
    </row>
    <row r="51" spans="1:5" ht="31.5">
      <c r="A51" s="25" t="s">
        <v>140</v>
      </c>
      <c r="B51" s="19" t="s">
        <v>141</v>
      </c>
      <c r="C51" s="13">
        <f>C52</f>
        <v>1E-8</v>
      </c>
      <c r="D51" s="13">
        <f>D52</f>
        <v>1500</v>
      </c>
      <c r="E51" s="34">
        <v>1E-8</v>
      </c>
    </row>
    <row r="52" spans="1:5" ht="48" customHeight="1">
      <c r="A52" s="25" t="s">
        <v>142</v>
      </c>
      <c r="B52" s="19" t="s">
        <v>143</v>
      </c>
      <c r="C52" s="13">
        <v>1E-8</v>
      </c>
      <c r="D52" s="13">
        <v>1500</v>
      </c>
      <c r="E52" s="34">
        <v>1E-8</v>
      </c>
    </row>
    <row r="53" spans="1:5" ht="37.5" customHeight="1">
      <c r="A53" s="22" t="s">
        <v>123</v>
      </c>
      <c r="B53" s="17" t="s">
        <v>17</v>
      </c>
      <c r="C53" s="18">
        <f>C54+C69</f>
        <v>15775355.050000008</v>
      </c>
      <c r="D53" s="18">
        <f>D54+D69</f>
        <v>2605.5600000499999</v>
      </c>
      <c r="E53" s="35">
        <f t="shared" si="1"/>
        <v>1.6516648860147198E-2</v>
      </c>
    </row>
    <row r="54" spans="1:5" ht="49.5" customHeight="1">
      <c r="A54" s="22" t="s">
        <v>124</v>
      </c>
      <c r="B54" s="17" t="s">
        <v>48</v>
      </c>
      <c r="C54" s="18">
        <f>C56+C59+C66</f>
        <v>15775355.049999999</v>
      </c>
      <c r="D54" s="18">
        <f>D56+D59+D66</f>
        <v>4.9999999999999998E-8</v>
      </c>
      <c r="E54" s="35">
        <f t="shared" si="1"/>
        <v>3.1695007713946824E-13</v>
      </c>
    </row>
    <row r="55" spans="1:5" ht="99.75" hidden="1" customHeight="1">
      <c r="A55" s="12"/>
      <c r="B55" s="19"/>
      <c r="C55" s="13"/>
      <c r="D55" s="13"/>
      <c r="E55" s="35" t="e">
        <f t="shared" si="1"/>
        <v>#DIV/0!</v>
      </c>
    </row>
    <row r="56" spans="1:5" ht="23.25" customHeight="1">
      <c r="A56" s="25" t="s">
        <v>125</v>
      </c>
      <c r="B56" s="17" t="s">
        <v>75</v>
      </c>
      <c r="C56" s="18">
        <f>C57</f>
        <v>1946189</v>
      </c>
      <c r="D56" s="18">
        <f>D57</f>
        <v>1E-8</v>
      </c>
      <c r="E56" s="35">
        <f t="shared" si="1"/>
        <v>5.1382471075522478E-13</v>
      </c>
    </row>
    <row r="57" spans="1:5" ht="20.25" customHeight="1">
      <c r="A57" s="25" t="s">
        <v>126</v>
      </c>
      <c r="B57" s="19" t="s">
        <v>76</v>
      </c>
      <c r="C57" s="13">
        <f>C58</f>
        <v>1946189</v>
      </c>
      <c r="D57" s="13">
        <f>D58</f>
        <v>1E-8</v>
      </c>
      <c r="E57" s="34">
        <f t="shared" si="1"/>
        <v>5.1382471075522478E-13</v>
      </c>
    </row>
    <row r="58" spans="1:5" ht="20.25" customHeight="1">
      <c r="A58" s="25" t="s">
        <v>127</v>
      </c>
      <c r="B58" s="19" t="s">
        <v>77</v>
      </c>
      <c r="C58" s="13">
        <v>1946189</v>
      </c>
      <c r="D58" s="13">
        <v>1E-8</v>
      </c>
      <c r="E58" s="34">
        <f t="shared" si="1"/>
        <v>5.1382471075522478E-13</v>
      </c>
    </row>
    <row r="59" spans="1:5" ht="35.25" customHeight="1">
      <c r="A59" s="22" t="s">
        <v>128</v>
      </c>
      <c r="B59" s="17" t="s">
        <v>66</v>
      </c>
      <c r="C59" s="18">
        <f>C60+C62+C64</f>
        <v>13828966.049999999</v>
      </c>
      <c r="D59" s="18">
        <f>D60+D62+D64</f>
        <v>3.0000000000000004E-8</v>
      </c>
      <c r="E59" s="35">
        <f t="shared" si="1"/>
        <v>2.1693595812971139E-13</v>
      </c>
    </row>
    <row r="60" spans="1:5" ht="84" customHeight="1">
      <c r="A60" s="25" t="s">
        <v>129</v>
      </c>
      <c r="B60" s="19" t="s">
        <v>67</v>
      </c>
      <c r="C60" s="13">
        <f>C61</f>
        <v>7449050</v>
      </c>
      <c r="D60" s="13">
        <f>D61</f>
        <v>1E-8</v>
      </c>
      <c r="E60" s="34">
        <f t="shared" si="1"/>
        <v>1.3424530644847329E-13</v>
      </c>
    </row>
    <row r="61" spans="1:5" ht="96" customHeight="1">
      <c r="A61" s="25" t="s">
        <v>130</v>
      </c>
      <c r="B61" s="19" t="s">
        <v>68</v>
      </c>
      <c r="C61" s="13">
        <v>7449050</v>
      </c>
      <c r="D61" s="13">
        <v>1E-8</v>
      </c>
      <c r="E61" s="34">
        <f t="shared" si="1"/>
        <v>1.3424530644847329E-13</v>
      </c>
    </row>
    <row r="62" spans="1:5" ht="51" customHeight="1">
      <c r="A62" s="25" t="s">
        <v>131</v>
      </c>
      <c r="B62" s="19" t="s">
        <v>69</v>
      </c>
      <c r="C62" s="13">
        <f>C63</f>
        <v>4470304.8499999996</v>
      </c>
      <c r="D62" s="13">
        <f>D63</f>
        <v>1E-8</v>
      </c>
      <c r="E62" s="34">
        <f t="shared" si="1"/>
        <v>2.2369839050238378E-13</v>
      </c>
    </row>
    <row r="63" spans="1:5" ht="65.25" customHeight="1">
      <c r="A63" s="25" t="s">
        <v>132</v>
      </c>
      <c r="B63" s="19" t="s">
        <v>70</v>
      </c>
      <c r="C63" s="13">
        <v>4470304.8499999996</v>
      </c>
      <c r="D63" s="13">
        <v>1E-8</v>
      </c>
      <c r="E63" s="34">
        <f t="shared" si="1"/>
        <v>2.2369839050238378E-13</v>
      </c>
    </row>
    <row r="64" spans="1:5" ht="20.25" customHeight="1">
      <c r="A64" s="25" t="s">
        <v>133</v>
      </c>
      <c r="B64" s="19" t="s">
        <v>78</v>
      </c>
      <c r="C64" s="13">
        <f>C65</f>
        <v>1909611.2</v>
      </c>
      <c r="D64" s="13">
        <f>D65</f>
        <v>1E-8</v>
      </c>
      <c r="E64" s="34">
        <f t="shared" si="1"/>
        <v>5.2366680714901548E-13</v>
      </c>
    </row>
    <row r="65" spans="1:5" ht="20.25" customHeight="1">
      <c r="A65" s="25" t="s">
        <v>134</v>
      </c>
      <c r="B65" s="19" t="s">
        <v>79</v>
      </c>
      <c r="C65" s="13">
        <v>1909611.2</v>
      </c>
      <c r="D65" s="13">
        <v>1E-8</v>
      </c>
      <c r="E65" s="34">
        <f t="shared" si="1"/>
        <v>5.2366680714901548E-13</v>
      </c>
    </row>
    <row r="66" spans="1:5" ht="31.5">
      <c r="A66" s="22" t="s">
        <v>135</v>
      </c>
      <c r="B66" s="17" t="s">
        <v>28</v>
      </c>
      <c r="C66" s="18">
        <f t="shared" ref="C66" si="7">C67</f>
        <v>200</v>
      </c>
      <c r="D66" s="18">
        <f>D67</f>
        <v>1E-8</v>
      </c>
      <c r="E66" s="35">
        <f t="shared" si="1"/>
        <v>5.0000000000000001E-9</v>
      </c>
    </row>
    <row r="67" spans="1:5" ht="33" customHeight="1">
      <c r="A67" s="25" t="s">
        <v>136</v>
      </c>
      <c r="B67" s="19" t="s">
        <v>49</v>
      </c>
      <c r="C67" s="13">
        <f>C68</f>
        <v>200</v>
      </c>
      <c r="D67" s="13">
        <f>D68</f>
        <v>1E-8</v>
      </c>
      <c r="E67" s="34">
        <f t="shared" si="1"/>
        <v>5.0000000000000001E-9</v>
      </c>
    </row>
    <row r="68" spans="1:5" ht="33" customHeight="1">
      <c r="A68" s="25" t="s">
        <v>137</v>
      </c>
      <c r="B68" s="19" t="s">
        <v>50</v>
      </c>
      <c r="C68" s="13">
        <v>200</v>
      </c>
      <c r="D68" s="13">
        <v>1E-8</v>
      </c>
      <c r="E68" s="34">
        <f t="shared" ref="E68" si="8">D68/C68*100</f>
        <v>5.0000000000000001E-9</v>
      </c>
    </row>
    <row r="69" spans="1:5" ht="21.75" customHeight="1">
      <c r="A69" s="22" t="s">
        <v>144</v>
      </c>
      <c r="B69" s="17" t="s">
        <v>145</v>
      </c>
      <c r="C69" s="18">
        <f>C70</f>
        <v>1E-8</v>
      </c>
      <c r="D69" s="18">
        <f>D70</f>
        <v>2605.56</v>
      </c>
      <c r="E69" s="35">
        <v>9.9999999999999995E-8</v>
      </c>
    </row>
    <row r="70" spans="1:5" ht="33" customHeight="1">
      <c r="A70" s="25" t="s">
        <v>146</v>
      </c>
      <c r="B70" s="19" t="s">
        <v>147</v>
      </c>
      <c r="C70" s="13">
        <f>C71</f>
        <v>1E-8</v>
      </c>
      <c r="D70" s="13">
        <f>D71</f>
        <v>2605.56</v>
      </c>
      <c r="E70" s="34">
        <v>9.9999999999999995E-8</v>
      </c>
    </row>
    <row r="71" spans="1:5" ht="34.5" customHeight="1">
      <c r="A71" s="25" t="s">
        <v>148</v>
      </c>
      <c r="B71" s="19" t="s">
        <v>147</v>
      </c>
      <c r="C71" s="13">
        <v>1E-8</v>
      </c>
      <c r="D71" s="13">
        <v>2605.56</v>
      </c>
      <c r="E71" s="34">
        <v>9.9999999999999995E-8</v>
      </c>
    </row>
    <row r="72" spans="1:5" hidden="1">
      <c r="A72" s="12"/>
      <c r="B72" s="19"/>
      <c r="C72" s="13"/>
      <c r="D72" s="13"/>
      <c r="E72" s="34" t="e">
        <f t="shared" si="1"/>
        <v>#DIV/0!</v>
      </c>
    </row>
    <row r="73" spans="1:5" ht="110.25" hidden="1">
      <c r="A73" s="12" t="s">
        <v>18</v>
      </c>
      <c r="B73" s="19" t="s">
        <v>19</v>
      </c>
      <c r="C73" s="13"/>
      <c r="D73" s="13"/>
      <c r="E73" s="34" t="e">
        <f t="shared" si="1"/>
        <v>#DIV/0!</v>
      </c>
    </row>
    <row r="74" spans="1:5" ht="110.25" hidden="1">
      <c r="A74" s="15"/>
      <c r="B74" s="19" t="s">
        <v>20</v>
      </c>
      <c r="C74" s="13"/>
      <c r="D74" s="13"/>
      <c r="E74" s="34" t="e">
        <f t="shared" si="1"/>
        <v>#DIV/0!</v>
      </c>
    </row>
    <row r="75" spans="1:5" ht="29.25" hidden="1" customHeight="1">
      <c r="A75" s="16"/>
      <c r="B75" s="17" t="s">
        <v>21</v>
      </c>
      <c r="C75" s="14"/>
      <c r="D75" s="14"/>
      <c r="E75" s="34" t="e">
        <f t="shared" si="1"/>
        <v>#DIV/0!</v>
      </c>
    </row>
    <row r="76" spans="1:5" ht="31.5" hidden="1">
      <c r="A76" s="15"/>
      <c r="B76" s="19" t="s">
        <v>22</v>
      </c>
      <c r="C76" s="13"/>
      <c r="D76" s="13"/>
      <c r="E76" s="34" t="e">
        <f t="shared" si="1"/>
        <v>#DIV/0!</v>
      </c>
    </row>
    <row r="77" spans="1:5" ht="110.25" hidden="1">
      <c r="A77" s="20"/>
      <c r="B77" s="17" t="s">
        <v>23</v>
      </c>
      <c r="C77" s="14"/>
      <c r="D77" s="14"/>
      <c r="E77" s="34" t="e">
        <f t="shared" si="1"/>
        <v>#DIV/0!</v>
      </c>
    </row>
    <row r="78" spans="1:5" ht="78.75" hidden="1">
      <c r="A78" s="20"/>
      <c r="B78" s="17" t="s">
        <v>29</v>
      </c>
      <c r="C78" s="14"/>
      <c r="D78" s="14"/>
      <c r="E78" s="34" t="e">
        <f t="shared" si="1"/>
        <v>#DIV/0!</v>
      </c>
    </row>
    <row r="79" spans="1:5" ht="104.25" hidden="1" customHeight="1">
      <c r="A79" s="21"/>
      <c r="B79" s="19" t="s">
        <v>30</v>
      </c>
      <c r="C79" s="11"/>
      <c r="D79" s="11"/>
      <c r="E79" s="34" t="e">
        <f t="shared" si="1"/>
        <v>#DIV/0!</v>
      </c>
    </row>
    <row r="80" spans="1:5" ht="102" hidden="1" customHeight="1">
      <c r="A80" s="21"/>
      <c r="B80" s="19" t="s">
        <v>24</v>
      </c>
      <c r="C80" s="13"/>
      <c r="D80" s="13"/>
      <c r="E80" s="34" t="e">
        <f t="shared" si="1"/>
        <v>#DIV/0!</v>
      </c>
    </row>
    <row r="81" spans="1:5" ht="96.75" hidden="1" customHeight="1">
      <c r="A81" s="21"/>
      <c r="B81" s="19" t="s">
        <v>25</v>
      </c>
      <c r="C81" s="13"/>
      <c r="D81" s="13"/>
      <c r="E81" s="34" t="e">
        <f t="shared" si="1"/>
        <v>#DIV/0!</v>
      </c>
    </row>
    <row r="82" spans="1:5" ht="79.5" hidden="1" customHeight="1">
      <c r="A82" s="21"/>
      <c r="B82" s="19" t="s">
        <v>26</v>
      </c>
      <c r="C82" s="13"/>
      <c r="D82" s="13"/>
      <c r="E82" s="34" t="e">
        <f t="shared" si="1"/>
        <v>#DIV/0!</v>
      </c>
    </row>
    <row r="83" spans="1:5" ht="63" hidden="1">
      <c r="A83" s="20"/>
      <c r="B83" s="17" t="s">
        <v>31</v>
      </c>
      <c r="C83" s="14"/>
      <c r="D83" s="14"/>
      <c r="E83" s="34" t="e">
        <f t="shared" si="1"/>
        <v>#DIV/0!</v>
      </c>
    </row>
    <row r="84" spans="1:5" ht="47.25" hidden="1">
      <c r="A84" s="21"/>
      <c r="B84" s="19" t="s">
        <v>27</v>
      </c>
      <c r="C84" s="13"/>
      <c r="D84" s="13"/>
      <c r="E84" s="34" t="e">
        <f t="shared" si="1"/>
        <v>#DIV/0!</v>
      </c>
    </row>
    <row r="85" spans="1:5" ht="27.75" customHeight="1">
      <c r="A85" s="38" t="s">
        <v>53</v>
      </c>
      <c r="B85" s="39"/>
      <c r="C85" s="18">
        <f>C7+C53</f>
        <v>42401205.050000019</v>
      </c>
      <c r="D85" s="18">
        <f>D7+D53</f>
        <v>11837252.750000052</v>
      </c>
      <c r="E85" s="35">
        <f t="shared" si="1"/>
        <v>27.917255502624084</v>
      </c>
    </row>
    <row r="86" spans="1:5">
      <c r="B86" s="5"/>
      <c r="C86" s="6"/>
      <c r="D86" s="7"/>
      <c r="E86" s="7"/>
    </row>
  </sheetData>
  <mergeCells count="3">
    <mergeCell ref="C1:E1"/>
    <mergeCell ref="A85:B85"/>
    <mergeCell ref="A3:M3"/>
  </mergeCells>
  <pageMargins left="0.70866141732283472" right="0.19685039370078741" top="0.39370078740157483" bottom="0.39370078740157483" header="0.23622047244094491" footer="0.15748031496062992"/>
  <pageSetup paperSize="9" scale="58" fitToHeight="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Доходы</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Варульникова С.</dc:creator>
  <cp:lastModifiedBy>TENDER</cp:lastModifiedBy>
  <cp:lastPrinted>2018-07-20T12:29:27Z</cp:lastPrinted>
  <dcterms:created xsi:type="dcterms:W3CDTF">2016-10-19T07:48:46Z</dcterms:created>
  <dcterms:modified xsi:type="dcterms:W3CDTF">2018-07-20T12:29:29Z</dcterms:modified>
</cp:coreProperties>
</file>