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80" windowHeight="117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'!$6:$9</definedName>
    <definedName name="_xlnm.Print_Area" localSheetId="0">'реестр источников доходов '!$A$1:$V$100</definedName>
  </definedNames>
  <calcPr fullCalcOnLoad="1"/>
</workbook>
</file>

<file path=xl/sharedStrings.xml><?xml version="1.0" encoding="utf-8"?>
<sst xmlns="http://schemas.openxmlformats.org/spreadsheetml/2006/main" count="930" uniqueCount="241">
  <si>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</si>
  <si>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</si>
  <si>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</si>
  <si>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</si>
  <si>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</si>
  <si>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</si>
  <si>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</si>
  <si>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</si>
  <si>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</si>
  <si>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</si>
  <si>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</si>
  <si>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</si>
  <si>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</si>
  <si>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</si>
  <si>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</si>
  <si>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</si>
  <si>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</si>
  <si>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</si>
  <si>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</si>
  <si>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</si>
  <si>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</si>
  <si>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</si>
  <si>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</si>
  <si>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</si>
  <si>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</si>
  <si>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</si>
  <si>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</si>
  <si>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</si>
  <si>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</si>
  <si>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</si>
  <si>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</si>
  <si>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</si>
  <si>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</si>
  <si>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</si>
  <si>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</si>
  <si>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</si>
  <si>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</si>
  <si>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</si>
  <si>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</si>
  <si>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</si>
  <si>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</si>
  <si>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</si>
  <si>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</si>
  <si>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</si>
  <si>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</si>
  <si>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</si>
  <si>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</si>
  <si>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</si>
  <si>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</si>
  <si>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</si>
  <si>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</si>
  <si>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</si>
  <si>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</si>
  <si>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</si>
  <si>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</si>
  <si>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</si>
  <si>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</si>
  <si>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</si>
  <si>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</si>
  <si>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</si>
  <si>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</si>
  <si>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</si>
  <si>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</si>
  <si>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</si>
  <si>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</si>
  <si>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</si>
  <si>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</si>
  <si>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</si>
  <si>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</si>
  <si>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</si>
  <si>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</si>
  <si>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188</t>
  </si>
  <si>
    <t>ЗАДОЛЖЕННОСТЬ И ПЕРЕРАСЧЕТЫ ПО ОТМЕНЕННЫМ НАЛОГАМ, СБОРАМ И ИНЫМ ОБЯЗАТЕЛЬНЫМ ПЛАТЕЖАМ</t>
  </si>
  <si>
    <t>09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</si>
  <si>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</si>
  <si>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</si>
  <si>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</si>
  <si>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</si>
  <si>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</si>
  <si>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</si>
  <si>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</si>
  <si>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</si>
  <si>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</si>
  <si>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</si>
  <si>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</si>
  <si>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</si>
  <si>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</si>
  <si>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</si>
  <si>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</si>
  <si>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</si>
  <si>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</si>
  <si>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</si>
  <si>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90</t>
  </si>
  <si>
    <t>161</t>
  </si>
  <si>
    <t>33</t>
  </si>
  <si>
    <t>25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</si>
  <si>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</si>
  <si>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</si>
  <si>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</si>
  <si>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</si>
  <si>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</si>
  <si>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</si>
  <si>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</si>
  <si>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</si>
  <si>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</si>
  <si>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</si>
  <si>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</si>
  <si>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</si>
  <si>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</si>
  <si>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</si>
  <si>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</si>
  <si>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</si>
  <si>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</si>
  <si>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</si>
  <si>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</si>
  <si>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</si>
  <si>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</si>
  <si>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50%,70%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</si>
  <si>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</si>
  <si>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</si>
  <si>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150</t>
  </si>
  <si>
    <t xml:space="preserve"> 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</si>
  <si>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</si>
  <si>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</si>
  <si>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</si>
  <si>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</si>
  <si>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</si>
  <si>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</si>
  <si>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</si>
  <si>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</si>
  <si>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</si>
  <si>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</si>
  <si>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</si>
  <si>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</si>
  <si>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</si>
  <si>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</si>
  <si>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нуждмуниципальных районов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</si>
  <si>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</si>
  <si>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</si>
  <si>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</si>
  <si>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</si>
  <si>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в области охраны окружающей среды</t>
  </si>
  <si>
    <t>060</t>
  </si>
  <si>
    <t xml:space="preserve"> Денежные взыскания (штрафы) за нарушение земельного законодательства</t>
  </si>
  <si>
    <t>28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</si>
  <si>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</si>
  <si>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</si>
  <si>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</si>
  <si>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43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</si>
  <si>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</si>
  <si>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46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</si>
  <si>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</si>
  <si>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</si>
  <si>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Дотации бюджетам муниципальных районов на выравнивание 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</si>
  <si>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</si>
  <si>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</si>
  <si>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999</t>
  </si>
  <si>
    <t xml:space="preserve"> Прочие субсидии бюджетам муниципальных районов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</si>
  <si>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</si>
  <si>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</si>
  <si>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</si>
  <si>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</si>
  <si>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</si>
  <si>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</si>
  <si>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</si>
  <si>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</si>
  <si>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</si>
  <si>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Федеральная антимонопольная служба
</t>
  </si>
  <si>
    <t xml:space="preserve">Министерство внутренних дел Российской Федерации
</t>
  </si>
  <si>
    <t>141</t>
  </si>
  <si>
    <t xml:space="preserve">Федеральная служба по надзору в сфере защиты прав потребителей и благополучия человека
</t>
  </si>
  <si>
    <t>321</t>
  </si>
  <si>
    <t xml:space="preserve">Федеральная служба государственной регистрации, кадастра и картографии
</t>
  </si>
  <si>
    <t xml:space="preserve">Федеральная служба по надзору в сфере природопользования
</t>
  </si>
  <si>
    <t>415</t>
  </si>
  <si>
    <t xml:space="preserve">Генеральная прокуратура Российской Федерации
</t>
  </si>
  <si>
    <t>805</t>
  </si>
  <si>
    <t>Управление ветеринарии Брянской области</t>
  </si>
  <si>
    <t>810</t>
  </si>
  <si>
    <t xml:space="preserve">Государственная инспекция по надзору за техническим состоянием
самоходных машин и других видов техники Брянской области
</t>
  </si>
  <si>
    <t>002</t>
  </si>
  <si>
    <t>29</t>
  </si>
  <si>
    <t>118</t>
  </si>
  <si>
    <t>30</t>
  </si>
  <si>
    <t>082</t>
  </si>
  <si>
    <t>40</t>
  </si>
  <si>
    <t>Финансовый орган</t>
  </si>
  <si>
    <t>Наименование публично-правового образования</t>
  </si>
  <si>
    <t>единицы измерения</t>
  </si>
  <si>
    <t>рубли</t>
  </si>
  <si>
    <t>Показатели прогноза доходов бюджета муниципального образования "Суражский  район"</t>
  </si>
  <si>
    <t>Нормативы распределения доходов в бюджет муниципального образования "Суражский район"</t>
  </si>
  <si>
    <t>Показатели прогноза доходов в текущем финансовом году в соответствии с решением районного Совета народных депутатов о бюджете муниципального образования "Суражский  район"</t>
  </si>
  <si>
    <t>Администрация Суражскогорайона Брянской области</t>
  </si>
  <si>
    <t>43%/51%</t>
  </si>
  <si>
    <t>844</t>
  </si>
  <si>
    <t>841</t>
  </si>
  <si>
    <t>180</t>
  </si>
  <si>
    <t>Прочие неналоговые доходы</t>
  </si>
  <si>
    <t>Прочие неналоговые доходы бюджетов муниципальных районов</t>
  </si>
  <si>
    <t>Администрация Суражского района</t>
  </si>
  <si>
    <t>842</t>
  </si>
  <si>
    <t>Финансовое управление администрации Суражского района</t>
  </si>
  <si>
    <t>Финансовое управление администрации Суражскогго района</t>
  </si>
  <si>
    <t>850</t>
  </si>
  <si>
    <t>Администрация Суражского района Брянской области</t>
  </si>
  <si>
    <t>Отдел образования администрации Суражского района</t>
  </si>
  <si>
    <t>Финансовое управление администрации НСуражского района</t>
  </si>
  <si>
    <t>Отдел образования администрации СЧуражского района</t>
  </si>
  <si>
    <t>Контрольно-счетная палата муниципального образования "Суражский район"</t>
  </si>
  <si>
    <t>843</t>
  </si>
  <si>
    <t>051</t>
  </si>
  <si>
    <t xml:space="preserve">  Субсидии бюджетам муниципальных районов на реализацию федеральных целевых программ</t>
  </si>
  <si>
    <t>519</t>
  </si>
  <si>
    <t>Субсидия бюджетам муниципальных районов на поддержку отрасли культуры</t>
  </si>
  <si>
    <t>Наименование главного администратора доходов  бюджета муниципального образования "Суражский район"</t>
  </si>
  <si>
    <t>Код главного администратора доходов бюджета МО "Суражский район"</t>
  </si>
  <si>
    <t>Финансовый отдел администрации Суражского района</t>
  </si>
  <si>
    <t>Комитет по управлению муниципальным имуществом администрации Суражского района</t>
  </si>
  <si>
    <t>Комитетпо управлению муниципальным имуществом администрации Суражского района</t>
  </si>
  <si>
    <t>Нормативы распределения доходов в  бюджет  на текущий финансовый год 2018год (на территориях городских/сельских поселений)</t>
  </si>
  <si>
    <t>Нормативы распределения доходов в бюджет на очередной финансовый год 2019 год (на территориях городских/сельских поселений)</t>
  </si>
  <si>
    <t>Нормативы распределения доходов в й бюджет на первый год планового периода 2020 год (на территориях городских/сельских поселений)</t>
  </si>
  <si>
    <t>Нормативы распределения доходов в  бюджет на второй год планового периода 2021 год (на территориях городских/сельских поселений)</t>
  </si>
  <si>
    <t>/Показатели кассовых поступлений в текущем финансовом году (по состоянию на 01.11.2018г.)</t>
  </si>
  <si>
    <t>Показатели прогноза доходов бюджета на очередной финансовый год 2019 год</t>
  </si>
  <si>
    <t>Показатели прогноза доходов бюджета на первый год планового период 2020 год</t>
  </si>
  <si>
    <t>Показатели прогноза доходов бюджета на второй год планового периода 2021 год</t>
  </si>
  <si>
    <t>Прочие денежные взыскания (штрафы) за правонарушения в области дорожного движения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</si>
  <si>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житешлей до 50 человек</t>
  </si>
  <si>
    <t>45</t>
  </si>
  <si>
    <t>159</t>
  </si>
  <si>
    <t xml:space="preserve"> 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</si>
  <si>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Прочие межбюджетные трансферты, передаваемые бюджетам</t>
  </si>
  <si>
    <t>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</si>
  <si>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</si>
  <si>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467</t>
  </si>
  <si>
    <t>497</t>
  </si>
  <si>
    <t xml:space="preserve"> Субсидии бюджетам на реализацию мероприятий по обеспечению жильем молодых семей</t>
  </si>
  <si>
    <t xml:space="preserve">Реестр источников доходов бюджета муниципального образования
«Суражский муниципальный район»
</t>
  </si>
  <si>
    <t xml:space="preserve">муниципальное образование
«Суражский муниципальный район»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</si>
</sst>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 horizontal="left"/>
      <protection/>
    </xf>
    <xf numFmtId="0" fontId="37" fillId="0" borderId="0">
      <alignment horizontal="center" vertical="top"/>
      <protection/>
    </xf>
    <xf numFmtId="0" fontId="36" fillId="0" borderId="1">
      <alignment horizontal="right" vertical="top"/>
      <protection/>
    </xf>
    <xf numFmtId="49" fontId="38" fillId="21" borderId="2">
      <alignment horizontal="center" vertical="center" wrapText="1"/>
      <protection/>
    </xf>
    <xf numFmtId="0" fontId="36" fillId="20" borderId="3">
      <alignment horizontal="left"/>
      <protection/>
    </xf>
    <xf numFmtId="49" fontId="39" fillId="0" borderId="4">
      <alignment horizontal="center" vertical="center" wrapText="1"/>
      <protection/>
    </xf>
    <xf numFmtId="0" fontId="36" fillId="20" borderId="5">
      <alignment horizontal="left"/>
      <protection/>
    </xf>
    <xf numFmtId="0" fontId="39" fillId="22" borderId="6">
      <alignment horizontal="left" vertical="top" wrapText="1"/>
      <protection/>
    </xf>
    <xf numFmtId="0" fontId="36" fillId="20" borderId="7">
      <alignment horizontal="left"/>
      <protection/>
    </xf>
    <xf numFmtId="0" fontId="39" fillId="23" borderId="8">
      <alignment horizontal="left" vertical="top" wrapText="1"/>
      <protection/>
    </xf>
    <xf numFmtId="0" fontId="36" fillId="20" borderId="9">
      <alignment horizontal="left"/>
      <protection/>
    </xf>
    <xf numFmtId="0" fontId="40" fillId="0" borderId="8">
      <alignment horizontal="left" vertical="top" wrapText="1"/>
      <protection/>
    </xf>
    <xf numFmtId="0" fontId="36" fillId="20" borderId="10">
      <alignment horizontal="left"/>
      <protection/>
    </xf>
    <xf numFmtId="0" fontId="36" fillId="0" borderId="11">
      <alignment/>
      <protection/>
    </xf>
    <xf numFmtId="0" fontId="36" fillId="0" borderId="0">
      <alignment horizontal="left" vertical="top" wrapText="1"/>
      <protection/>
    </xf>
    <xf numFmtId="49" fontId="39" fillId="0" borderId="12">
      <alignment horizontal="center" vertical="center" wrapText="1"/>
      <protection/>
    </xf>
    <xf numFmtId="0" fontId="39" fillId="22" borderId="13">
      <alignment horizontal="left" vertical="top" wrapText="1"/>
      <protection/>
    </xf>
    <xf numFmtId="0" fontId="39" fillId="23" borderId="14">
      <alignment horizontal="left" vertical="top" wrapText="1"/>
      <protection/>
    </xf>
    <xf numFmtId="0" fontId="36" fillId="0" borderId="14">
      <alignment horizontal="left" vertical="top" wrapText="1"/>
      <protection/>
    </xf>
    <xf numFmtId="49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49" fontId="39" fillId="22" borderId="13">
      <alignment horizontal="center" vertical="top" shrinkToFit="1"/>
      <protection/>
    </xf>
    <xf numFmtId="49" fontId="39" fillId="23" borderId="14">
      <alignment horizontal="center" vertical="top" shrinkToFit="1"/>
      <protection/>
    </xf>
    <xf numFmtId="49" fontId="36" fillId="0" borderId="14">
      <alignment horizontal="center" vertical="top" shrinkToFit="1"/>
      <protection/>
    </xf>
    <xf numFmtId="49" fontId="38" fillId="0" borderId="2">
      <alignment horizontal="center" vertical="center" wrapText="1"/>
      <protection/>
    </xf>
    <xf numFmtId="0" fontId="38" fillId="0" borderId="2">
      <alignment horizontal="center" vertical="center"/>
      <protection/>
    </xf>
    <xf numFmtId="4" fontId="39" fillId="22" borderId="13">
      <alignment horizontal="right" vertical="top" shrinkToFit="1"/>
      <protection/>
    </xf>
    <xf numFmtId="4" fontId="39" fillId="23" borderId="14">
      <alignment horizontal="right" vertical="top" shrinkToFit="1"/>
      <protection/>
    </xf>
    <xf numFmtId="4" fontId="36" fillId="0" borderId="14">
      <alignment horizontal="right" vertical="top" shrinkToFit="1"/>
      <protection/>
    </xf>
    <xf numFmtId="0" fontId="38" fillId="0" borderId="2">
      <alignment horizontal="center" vertical="center" wrapText="1"/>
      <protection/>
    </xf>
    <xf numFmtId="49" fontId="39" fillId="0" borderId="15">
      <alignment horizontal="center" vertical="center" wrapText="1"/>
      <protection/>
    </xf>
    <xf numFmtId="0" fontId="39" fillId="22" borderId="16">
      <alignment horizontal="left" vertical="top" wrapText="1"/>
      <protection/>
    </xf>
    <xf numFmtId="0" fontId="39" fillId="23" borderId="17">
      <alignment horizontal="left" vertical="top" wrapText="1"/>
      <protection/>
    </xf>
    <xf numFmtId="0" fontId="36" fillId="0" borderId="17">
      <alignment horizontal="left" vertical="top" wrapTex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8" applyNumberFormat="0" applyAlignment="0" applyProtection="0"/>
    <xf numFmtId="0" fontId="42" fillId="31" borderId="19" applyNumberFormat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32" borderId="24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5" fillId="0" borderId="26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8" fillId="0" borderId="27" xfId="63" applyNumberFormat="1" applyFont="1" applyBorder="1" applyAlignment="1" applyProtection="1">
      <alignment horizontal="center" vertical="center" wrapText="1"/>
      <protection locked="0"/>
    </xf>
    <xf numFmtId="49" fontId="38" fillId="0" borderId="27" xfId="54" applyNumberFormat="1" applyFont="1" applyBorder="1" applyAlignment="1" applyProtection="1">
      <alignment horizontal="center" vertical="center" wrapText="1"/>
      <protection locked="0"/>
    </xf>
    <xf numFmtId="49" fontId="38" fillId="0" borderId="27" xfId="69" applyNumberFormat="1" applyFont="1" applyBorder="1" applyAlignment="1" applyProtection="1">
      <alignment horizontal="center" vertical="center" wrapText="1"/>
      <protection locked="0"/>
    </xf>
    <xf numFmtId="0" fontId="38" fillId="22" borderId="27" xfId="55" applyNumberFormat="1" applyFont="1" applyBorder="1" applyAlignment="1" applyProtection="1">
      <alignment horizontal="left" vertical="top" wrapText="1"/>
      <protection locked="0"/>
    </xf>
    <xf numFmtId="4" fontId="38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38" fillId="23" borderId="27" xfId="56" applyNumberFormat="1" applyFont="1" applyBorder="1" applyAlignment="1" applyProtection="1">
      <alignment horizontal="left" vertical="top" wrapText="1"/>
      <protection locked="0"/>
    </xf>
    <xf numFmtId="4" fontId="38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58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8" fillId="0" borderId="27" xfId="57" applyNumberFormat="1" applyFont="1" applyBorder="1" applyAlignment="1" applyProtection="1">
      <alignment horizontal="left" vertical="top" wrapText="1"/>
      <protection locked="0"/>
    </xf>
    <xf numFmtId="4" fontId="58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58" fillId="0" borderId="27" xfId="72" applyNumberFormat="1" applyFont="1" applyBorder="1" applyAlignment="1" applyProtection="1">
      <alignment horizontal="right" vertical="top" wrapText="1"/>
      <protection locked="0"/>
    </xf>
    <xf numFmtId="3" fontId="58" fillId="0" borderId="27" xfId="72" applyNumberFormat="1" applyFont="1" applyBorder="1" applyAlignment="1" applyProtection="1">
      <alignment horizontal="right" vertical="top" wrapText="1"/>
      <protection locked="0"/>
    </xf>
    <xf numFmtId="0" fontId="58" fillId="0" borderId="27" xfId="57" applyNumberFormat="1" applyFont="1" applyBorder="1" applyAlignment="1" applyProtection="1">
      <alignment horizontal="left" vertical="top" wrapText="1"/>
      <protection locked="0"/>
    </xf>
    <xf numFmtId="0" fontId="38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59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8" fillId="0" borderId="28" xfId="63" applyNumberFormat="1" applyFont="1" applyBorder="1" applyAlignment="1" applyProtection="1">
      <alignment horizontal="center" vertical="center" wrapText="1"/>
      <protection locked="0"/>
    </xf>
    <xf numFmtId="49" fontId="38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38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58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58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181" fontId="58" fillId="0" borderId="27" xfId="57" applyNumberFormat="1" applyFont="1" applyBorder="1" applyAlignment="1" applyProtection="1">
      <alignment horizontal="left" vertical="top" wrapText="1"/>
      <protection locked="0"/>
    </xf>
    <xf numFmtId="4" fontId="58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8" fillId="37" borderId="27" xfId="72" applyNumberFormat="1" applyFont="1" applyFill="1" applyBorder="1" applyAlignment="1" applyProtection="1">
      <alignment horizontal="right" vertical="top" wrapText="1"/>
      <protection locked="0"/>
    </xf>
    <xf numFmtId="0" fontId="58" fillId="37" borderId="27" xfId="57" applyNumberFormat="1" applyFont="1" applyFill="1" applyBorder="1" applyAlignment="1" applyProtection="1" quotePrefix="1">
      <alignment horizontal="left" vertical="top" wrapText="1"/>
      <protection locked="0"/>
    </xf>
    <xf numFmtId="49" fontId="58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58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8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58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58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38" fillId="23" borderId="0" xfId="66" applyNumberFormat="1" applyFont="1" applyBorder="1" applyAlignment="1" applyProtection="1">
      <alignment horizontal="right" vertical="top" wrapText="1" shrinkToFit="1"/>
      <protection locked="0"/>
    </xf>
    <xf numFmtId="0" fontId="58" fillId="37" borderId="27" xfId="57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Alignment="1" applyProtection="1">
      <alignment/>
      <protection locked="0"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58" fillId="0" borderId="27" xfId="57" applyNumberFormat="1" applyFont="1" applyFill="1" applyBorder="1" applyAlignment="1" applyProtection="1">
      <alignment horizontal="left" vertical="top" wrapText="1"/>
      <protection locked="0"/>
    </xf>
    <xf numFmtId="0" fontId="61" fillId="0" borderId="27" xfId="57" applyNumberFormat="1" applyFont="1" applyBorder="1" applyAlignment="1" applyProtection="1">
      <alignment horizontal="left" vertical="top" wrapText="1"/>
      <protection locked="0"/>
    </xf>
    <xf numFmtId="49" fontId="38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4" fillId="37" borderId="0" xfId="0" applyFont="1" applyFill="1" applyAlignment="1" applyProtection="1">
      <alignment/>
      <protection locked="0"/>
    </xf>
    <xf numFmtId="0" fontId="58" fillId="37" borderId="27" xfId="56" applyNumberFormat="1" applyFont="1" applyFill="1" applyBorder="1" applyAlignment="1" applyProtection="1">
      <alignment horizontal="left" vertical="top" wrapText="1"/>
      <protection locked="0"/>
    </xf>
    <xf numFmtId="4" fontId="58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27" xfId="52" applyNumberFormat="1" applyFont="1" applyFill="1" applyBorder="1" applyAlignment="1" applyProtection="1">
      <alignment wrapText="1"/>
      <protection/>
    </xf>
    <xf numFmtId="4" fontId="4" fillId="0" borderId="27" xfId="0" applyNumberFormat="1" applyFont="1" applyBorder="1" applyAlignment="1" applyProtection="1">
      <alignment horizontal="center" vertical="top"/>
      <protection locked="0"/>
    </xf>
    <xf numFmtId="0" fontId="58" fillId="23" borderId="27" xfId="56" applyNumberFormat="1" applyFont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>
      <alignment horizontal="left" vertical="center" wrapText="1"/>
    </xf>
    <xf numFmtId="49" fontId="38" fillId="0" borderId="27" xfId="0" applyNumberFormat="1" applyFont="1" applyFill="1" applyBorder="1" applyAlignment="1" applyProtection="1">
      <alignment horizontal="center" vertical="center" wrapText="1"/>
      <protection/>
    </xf>
    <xf numFmtId="49" fontId="38" fillId="0" borderId="29" xfId="0" applyNumberFormat="1" applyFont="1" applyFill="1" applyBorder="1" applyAlignment="1" applyProtection="1">
      <alignment horizontal="center" vertical="center" wrapText="1"/>
      <protection/>
    </xf>
    <xf numFmtId="49" fontId="38" fillId="0" borderId="3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31" xfId="0" applyNumberFormat="1" applyFont="1" applyFill="1" applyBorder="1" applyAlignment="1" applyProtection="1">
      <alignment horizontal="center" vertical="center" wrapText="1"/>
      <protection/>
    </xf>
    <xf numFmtId="0" fontId="38" fillId="0" borderId="32" xfId="0" applyNumberFormat="1" applyFont="1" applyFill="1" applyBorder="1" applyAlignment="1" applyProtection="1">
      <alignment horizontal="center" vertical="center" wrapText="1"/>
      <protection/>
    </xf>
    <xf numFmtId="0" fontId="38" fillId="0" borderId="33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NumberFormat="1" applyFont="1" applyFill="1" applyBorder="1" applyAlignment="1" applyProtection="1">
      <alignment horizontal="left" vertical="center" wrapText="1"/>
      <protection/>
    </xf>
    <xf numFmtId="0" fontId="58" fillId="0" borderId="1" xfId="0" applyNumberFormat="1" applyFont="1" applyFill="1" applyBorder="1" applyAlignment="1" applyProtection="1">
      <alignment horizontal="right" vertical="top" wrapText="1"/>
      <protection/>
    </xf>
    <xf numFmtId="0" fontId="58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27" xfId="0" applyNumberFormat="1" applyFont="1" applyFill="1" applyBorder="1" applyAlignment="1" applyProtection="1">
      <alignment horizontal="center" vertical="center" wrapText="1"/>
      <protection/>
    </xf>
    <xf numFmtId="49" fontId="38" fillId="0" borderId="28" xfId="0" applyNumberFormat="1" applyFont="1" applyFill="1" applyBorder="1" applyAlignment="1" applyProtection="1">
      <alignment horizontal="center" vertical="center" wrapText="1"/>
      <protection/>
    </xf>
    <xf numFmtId="49" fontId="38" fillId="0" borderId="35" xfId="0" applyNumberFormat="1" applyFont="1" applyFill="1" applyBorder="1" applyAlignment="1" applyProtection="1">
      <alignment horizontal="center" vertical="center" wrapText="1"/>
      <protection/>
    </xf>
    <xf numFmtId="0" fontId="62" fillId="0" borderId="36" xfId="0" applyNumberFormat="1" applyFont="1" applyFill="1" applyBorder="1" applyAlignment="1" applyProtection="1">
      <alignment horizontal="left" vertical="top" wrapText="1"/>
      <protection/>
    </xf>
    <xf numFmtId="0" fontId="62" fillId="0" borderId="36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left" vertical="top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55" zoomScaleNormal="62" zoomScaleSheetLayoutView="55" zoomScalePageLayoutView="0" workbookViewId="0" topLeftCell="A56">
      <pane xSplit="3" topLeftCell="D1" activePane="topRight" state="frozen"/>
      <selection pane="topLeft" activeCell="C44" sqref="C44"/>
      <selection pane="topRight" activeCell="J60" sqref="J60"/>
    </sheetView>
  </sheetViews>
  <sheetFormatPr defaultColWidth="9.140625" defaultRowHeight="15"/>
  <cols>
    <col min="1" max="1" width="27.421875" style="1" customWidth="1"/>
    <col min="2" max="2" width="25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63.710937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24" width="15.421875" style="1" bestFit="1" customWidth="1"/>
    <col min="25" max="25" width="17.421875" style="1" customWidth="1"/>
    <col min="26" max="26" width="12.57421875" style="1" bestFit="1" customWidth="1"/>
    <col min="27" max="16384" width="9.140625" style="1" customWidth="1"/>
  </cols>
  <sheetData>
    <row r="1" spans="1:22" ht="74.25" customHeight="1">
      <c r="A1" s="65" t="s">
        <v>239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45.75" customHeight="1">
      <c r="A2" s="53" t="s">
        <v>186</v>
      </c>
      <c r="B2" s="53"/>
      <c r="C2" s="57" t="s">
        <v>217</v>
      </c>
      <c r="D2" s="57"/>
      <c r="E2" s="57"/>
      <c r="F2" s="57"/>
      <c r="G2" s="57"/>
      <c r="H2" s="57"/>
      <c r="I2" s="57"/>
      <c r="J2" s="5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45.75" customHeight="1">
      <c r="A3" s="53" t="s">
        <v>187</v>
      </c>
      <c r="B3" s="53"/>
      <c r="C3" s="64" t="s">
        <v>240</v>
      </c>
      <c r="D3" s="64"/>
      <c r="E3" s="64"/>
      <c r="F3" s="64"/>
      <c r="G3" s="64"/>
      <c r="H3" s="64"/>
      <c r="I3" s="64"/>
      <c r="J3" s="64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8.75" customHeight="1">
      <c r="A4" s="66" t="s">
        <v>188</v>
      </c>
      <c r="B4" s="66"/>
      <c r="C4" s="63" t="s">
        <v>189</v>
      </c>
      <c r="D4" s="63"/>
      <c r="E4" s="63"/>
      <c r="F4" s="63"/>
      <c r="G4" s="63"/>
      <c r="H4" s="63"/>
      <c r="I4" s="63"/>
      <c r="J4" s="63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15.75" customHeight="1">
      <c r="A6" s="61" t="s">
        <v>0</v>
      </c>
      <c r="B6" s="61" t="s">
        <v>1</v>
      </c>
      <c r="C6" s="54" t="s">
        <v>2</v>
      </c>
      <c r="D6" s="55"/>
      <c r="E6" s="55"/>
      <c r="F6" s="55"/>
      <c r="G6" s="55"/>
      <c r="H6" s="55"/>
      <c r="I6" s="55"/>
      <c r="J6" s="56"/>
      <c r="K6" s="51" t="s">
        <v>3</v>
      </c>
      <c r="L6" s="50" t="s">
        <v>215</v>
      </c>
      <c r="M6" s="60" t="s">
        <v>191</v>
      </c>
      <c r="N6" s="60"/>
      <c r="O6" s="60"/>
      <c r="P6" s="60"/>
      <c r="Q6" s="50" t="s">
        <v>192</v>
      </c>
      <c r="R6" s="50" t="s">
        <v>224</v>
      </c>
      <c r="S6" s="50" t="s">
        <v>4</v>
      </c>
      <c r="T6" s="60" t="s">
        <v>190</v>
      </c>
      <c r="U6" s="60"/>
      <c r="V6" s="60"/>
    </row>
    <row r="7" spans="1:22" ht="35.25" customHeight="1">
      <c r="A7" s="62"/>
      <c r="B7" s="62"/>
      <c r="C7" s="61" t="s">
        <v>216</v>
      </c>
      <c r="D7" s="54" t="s">
        <v>5</v>
      </c>
      <c r="E7" s="55"/>
      <c r="F7" s="55"/>
      <c r="G7" s="55"/>
      <c r="H7" s="56"/>
      <c r="I7" s="54" t="s">
        <v>6</v>
      </c>
      <c r="J7" s="56"/>
      <c r="K7" s="52"/>
      <c r="L7" s="50"/>
      <c r="M7" s="60"/>
      <c r="N7" s="60"/>
      <c r="O7" s="60"/>
      <c r="P7" s="60"/>
      <c r="Q7" s="50"/>
      <c r="R7" s="50"/>
      <c r="S7" s="50"/>
      <c r="T7" s="60"/>
      <c r="U7" s="60"/>
      <c r="V7" s="60"/>
    </row>
    <row r="8" spans="1:22" ht="204" customHeight="1">
      <c r="A8" s="62"/>
      <c r="B8" s="62"/>
      <c r="C8" s="62"/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52"/>
      <c r="L8" s="50"/>
      <c r="M8" s="2" t="s">
        <v>220</v>
      </c>
      <c r="N8" s="2" t="s">
        <v>221</v>
      </c>
      <c r="O8" s="2" t="s">
        <v>222</v>
      </c>
      <c r="P8" s="2" t="s">
        <v>223</v>
      </c>
      <c r="Q8" s="50"/>
      <c r="R8" s="50"/>
      <c r="S8" s="50"/>
      <c r="T8" s="2" t="s">
        <v>225</v>
      </c>
      <c r="U8" s="2" t="s">
        <v>226</v>
      </c>
      <c r="V8" s="2" t="s">
        <v>227</v>
      </c>
    </row>
    <row r="9" spans="1:22" ht="20.25" customHeight="1">
      <c r="A9" s="3" t="s">
        <v>14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  <c r="U9" s="3" t="s">
        <v>34</v>
      </c>
      <c r="V9" s="4" t="s">
        <v>35</v>
      </c>
    </row>
    <row r="10" spans="1:23" ht="53.25" customHeight="1">
      <c r="A10" s="5" t="s">
        <v>36</v>
      </c>
      <c r="B10" s="5"/>
      <c r="C10" s="20"/>
      <c r="D10" s="20" t="s">
        <v>14</v>
      </c>
      <c r="E10" s="20" t="s">
        <v>100</v>
      </c>
      <c r="F10" s="20" t="s">
        <v>100</v>
      </c>
      <c r="G10" s="20" t="s">
        <v>66</v>
      </c>
      <c r="H10" s="20" t="s">
        <v>100</v>
      </c>
      <c r="I10" s="20" t="s">
        <v>41</v>
      </c>
      <c r="J10" s="20" t="s">
        <v>66</v>
      </c>
      <c r="K10" s="5"/>
      <c r="L10" s="5"/>
      <c r="M10" s="5"/>
      <c r="N10" s="5"/>
      <c r="O10" s="5"/>
      <c r="P10" s="5"/>
      <c r="Q10" s="6">
        <f aca="true" t="shared" si="0" ref="Q10:V10">Q11+Q16+Q21+Q27+Q30+Q35+Q40+Q45+Q47+Q51+Q71</f>
        <v>101781000</v>
      </c>
      <c r="R10" s="6">
        <f t="shared" si="0"/>
        <v>85977851.36000001</v>
      </c>
      <c r="S10" s="6">
        <f t="shared" si="0"/>
        <v>102472108</v>
      </c>
      <c r="T10" s="6">
        <f t="shared" si="0"/>
        <v>105005000</v>
      </c>
      <c r="U10" s="6">
        <f t="shared" si="0"/>
        <v>108806000</v>
      </c>
      <c r="V10" s="6">
        <f t="shared" si="0"/>
        <v>114453000</v>
      </c>
      <c r="W10" s="33"/>
    </row>
    <row r="11" spans="1:23" ht="44.25" customHeight="1">
      <c r="A11" s="7" t="s">
        <v>96</v>
      </c>
      <c r="B11" s="7" t="s">
        <v>37</v>
      </c>
      <c r="C11" s="21"/>
      <c r="D11" s="21" t="s">
        <v>14</v>
      </c>
      <c r="E11" s="21" t="s">
        <v>39</v>
      </c>
      <c r="F11" s="21" t="s">
        <v>100</v>
      </c>
      <c r="G11" s="21" t="s">
        <v>66</v>
      </c>
      <c r="H11" s="21" t="s">
        <v>100</v>
      </c>
      <c r="I11" s="21" t="s">
        <v>41</v>
      </c>
      <c r="J11" s="21" t="s">
        <v>66</v>
      </c>
      <c r="K11" s="7"/>
      <c r="L11" s="7"/>
      <c r="M11" s="7"/>
      <c r="N11" s="7"/>
      <c r="O11" s="7"/>
      <c r="P11" s="7"/>
      <c r="Q11" s="8">
        <f aca="true" t="shared" si="1" ref="Q11:V11">SUM(Q12:Q15)</f>
        <v>71894000</v>
      </c>
      <c r="R11" s="8">
        <f t="shared" si="1"/>
        <v>58725134.71000001</v>
      </c>
      <c r="S11" s="8">
        <f t="shared" si="1"/>
        <v>71894000</v>
      </c>
      <c r="T11" s="8">
        <f t="shared" si="1"/>
        <v>73770000</v>
      </c>
      <c r="U11" s="8">
        <f t="shared" si="1"/>
        <v>75760000</v>
      </c>
      <c r="V11" s="8">
        <f t="shared" si="1"/>
        <v>78820000</v>
      </c>
      <c r="W11" s="33"/>
    </row>
    <row r="12" spans="1:23" ht="73.5" customHeight="1">
      <c r="A12" s="14"/>
      <c r="B12" s="14"/>
      <c r="C12" s="22" t="s">
        <v>38</v>
      </c>
      <c r="D12" s="22" t="s">
        <v>14</v>
      </c>
      <c r="E12" s="22" t="s">
        <v>39</v>
      </c>
      <c r="F12" s="22" t="s">
        <v>40</v>
      </c>
      <c r="G12" s="22" t="s">
        <v>46</v>
      </c>
      <c r="H12" s="22" t="s">
        <v>39</v>
      </c>
      <c r="I12" s="22" t="s">
        <v>41</v>
      </c>
      <c r="J12" s="22" t="s">
        <v>42</v>
      </c>
      <c r="K12" s="14" t="s">
        <v>97</v>
      </c>
      <c r="L12" s="9" t="s">
        <v>43</v>
      </c>
      <c r="M12" s="23" t="s">
        <v>194</v>
      </c>
      <c r="N12" s="23" t="s">
        <v>194</v>
      </c>
      <c r="O12" s="23" t="s">
        <v>194</v>
      </c>
      <c r="P12" s="23" t="s">
        <v>194</v>
      </c>
      <c r="Q12" s="11">
        <v>70429000</v>
      </c>
      <c r="R12" s="11">
        <v>57992915.95</v>
      </c>
      <c r="S12" s="11">
        <v>70429000</v>
      </c>
      <c r="T12" s="11">
        <v>72520000</v>
      </c>
      <c r="U12" s="11">
        <v>74410000</v>
      </c>
      <c r="V12" s="12">
        <v>77155000</v>
      </c>
      <c r="W12" s="33"/>
    </row>
    <row r="13" spans="1:23" ht="81.75" customHeight="1">
      <c r="A13" s="14"/>
      <c r="B13" s="14"/>
      <c r="C13" s="22" t="s">
        <v>38</v>
      </c>
      <c r="D13" s="22" t="s">
        <v>14</v>
      </c>
      <c r="E13" s="22" t="s">
        <v>39</v>
      </c>
      <c r="F13" s="22" t="s">
        <v>40</v>
      </c>
      <c r="G13" s="22" t="s">
        <v>45</v>
      </c>
      <c r="H13" s="22" t="s">
        <v>39</v>
      </c>
      <c r="I13" s="22" t="s">
        <v>41</v>
      </c>
      <c r="J13" s="22" t="s">
        <v>42</v>
      </c>
      <c r="K13" s="14" t="s">
        <v>47</v>
      </c>
      <c r="L13" s="9" t="s">
        <v>43</v>
      </c>
      <c r="M13" s="23" t="s">
        <v>194</v>
      </c>
      <c r="N13" s="23" t="s">
        <v>194</v>
      </c>
      <c r="O13" s="23" t="s">
        <v>194</v>
      </c>
      <c r="P13" s="23" t="s">
        <v>194</v>
      </c>
      <c r="Q13" s="11">
        <v>425000</v>
      </c>
      <c r="R13" s="11">
        <v>344390.61</v>
      </c>
      <c r="S13" s="11">
        <v>425000</v>
      </c>
      <c r="T13" s="11">
        <v>550000</v>
      </c>
      <c r="U13" s="11">
        <v>580000</v>
      </c>
      <c r="V13" s="12">
        <v>600000</v>
      </c>
      <c r="W13" s="33"/>
    </row>
    <row r="14" spans="1:23" ht="44.25" customHeight="1">
      <c r="A14" s="14"/>
      <c r="B14" s="14"/>
      <c r="C14" s="22" t="s">
        <v>38</v>
      </c>
      <c r="D14" s="22" t="s">
        <v>14</v>
      </c>
      <c r="E14" s="22" t="s">
        <v>39</v>
      </c>
      <c r="F14" s="22" t="s">
        <v>40</v>
      </c>
      <c r="G14" s="22" t="s">
        <v>48</v>
      </c>
      <c r="H14" s="22" t="s">
        <v>39</v>
      </c>
      <c r="I14" s="22" t="s">
        <v>41</v>
      </c>
      <c r="J14" s="22" t="s">
        <v>42</v>
      </c>
      <c r="K14" s="14" t="s">
        <v>49</v>
      </c>
      <c r="L14" s="9" t="s">
        <v>43</v>
      </c>
      <c r="M14" s="23" t="s">
        <v>194</v>
      </c>
      <c r="N14" s="23" t="s">
        <v>194</v>
      </c>
      <c r="O14" s="23" t="s">
        <v>194</v>
      </c>
      <c r="P14" s="23" t="s">
        <v>194</v>
      </c>
      <c r="Q14" s="11">
        <v>890000</v>
      </c>
      <c r="R14" s="11">
        <v>332916.63</v>
      </c>
      <c r="S14" s="11">
        <v>890000</v>
      </c>
      <c r="T14" s="11">
        <v>580000</v>
      </c>
      <c r="U14" s="11">
        <v>620000</v>
      </c>
      <c r="V14" s="12">
        <v>910000</v>
      </c>
      <c r="W14" s="33"/>
    </row>
    <row r="15" spans="1:23" ht="68.25" customHeight="1">
      <c r="A15" s="14"/>
      <c r="B15" s="14"/>
      <c r="C15" s="22" t="s">
        <v>38</v>
      </c>
      <c r="D15" s="22" t="s">
        <v>14</v>
      </c>
      <c r="E15" s="22" t="s">
        <v>39</v>
      </c>
      <c r="F15" s="22" t="s">
        <v>40</v>
      </c>
      <c r="G15" s="22" t="s">
        <v>50</v>
      </c>
      <c r="H15" s="22" t="s">
        <v>39</v>
      </c>
      <c r="I15" s="22" t="s">
        <v>41</v>
      </c>
      <c r="J15" s="22" t="s">
        <v>42</v>
      </c>
      <c r="K15" s="14" t="s">
        <v>98</v>
      </c>
      <c r="L15" s="9" t="s">
        <v>43</v>
      </c>
      <c r="M15" s="23">
        <v>0.38</v>
      </c>
      <c r="N15" s="23">
        <v>0.38</v>
      </c>
      <c r="O15" s="23">
        <v>0.38</v>
      </c>
      <c r="P15" s="23">
        <v>0.38</v>
      </c>
      <c r="Q15" s="11">
        <v>150000</v>
      </c>
      <c r="R15" s="11">
        <v>54911.52</v>
      </c>
      <c r="S15" s="11">
        <v>150000</v>
      </c>
      <c r="T15" s="11">
        <v>120000</v>
      </c>
      <c r="U15" s="11">
        <v>150000</v>
      </c>
      <c r="V15" s="12">
        <v>155000</v>
      </c>
      <c r="W15" s="33"/>
    </row>
    <row r="16" spans="1:25" ht="86.25" customHeight="1">
      <c r="A16" s="7" t="s">
        <v>96</v>
      </c>
      <c r="B16" s="7" t="s">
        <v>51</v>
      </c>
      <c r="C16" s="21"/>
      <c r="D16" s="21" t="s">
        <v>14</v>
      </c>
      <c r="E16" s="21" t="s">
        <v>53</v>
      </c>
      <c r="F16" s="21" t="s">
        <v>100</v>
      </c>
      <c r="G16" s="21" t="s">
        <v>66</v>
      </c>
      <c r="H16" s="21" t="s">
        <v>100</v>
      </c>
      <c r="I16" s="21" t="s">
        <v>41</v>
      </c>
      <c r="J16" s="21" t="s">
        <v>66</v>
      </c>
      <c r="K16" s="7"/>
      <c r="L16" s="7"/>
      <c r="M16" s="7"/>
      <c r="N16" s="7"/>
      <c r="O16" s="7"/>
      <c r="P16" s="7"/>
      <c r="Q16" s="8">
        <f aca="true" t="shared" si="2" ref="Q16:V16">SUM(Q17:Q20)</f>
        <v>15000000</v>
      </c>
      <c r="R16" s="8">
        <f t="shared" si="2"/>
        <v>13081532.049999999</v>
      </c>
      <c r="S16" s="8">
        <f t="shared" si="2"/>
        <v>15000000</v>
      </c>
      <c r="T16" s="8">
        <f t="shared" si="2"/>
        <v>16342000</v>
      </c>
      <c r="U16" s="8">
        <f t="shared" si="2"/>
        <v>18194000</v>
      </c>
      <c r="V16" s="8">
        <f t="shared" si="2"/>
        <v>20563000</v>
      </c>
      <c r="W16" s="35"/>
      <c r="X16" s="35"/>
      <c r="Y16" s="35"/>
    </row>
    <row r="17" spans="1:23" ht="54.75" customHeight="1">
      <c r="A17" s="14"/>
      <c r="B17" s="14"/>
      <c r="C17" s="22" t="s">
        <v>52</v>
      </c>
      <c r="D17" s="22" t="s">
        <v>14</v>
      </c>
      <c r="E17" s="22" t="s">
        <v>53</v>
      </c>
      <c r="F17" s="22" t="s">
        <v>40</v>
      </c>
      <c r="G17" s="22" t="s">
        <v>54</v>
      </c>
      <c r="H17" s="22" t="s">
        <v>39</v>
      </c>
      <c r="I17" s="22" t="s">
        <v>41</v>
      </c>
      <c r="J17" s="22" t="s">
        <v>42</v>
      </c>
      <c r="K17" s="14" t="s">
        <v>110</v>
      </c>
      <c r="L17" s="9" t="s">
        <v>55</v>
      </c>
      <c r="M17" s="25">
        <v>0.000653</v>
      </c>
      <c r="N17" s="25">
        <v>0.000653</v>
      </c>
      <c r="O17" s="25">
        <v>0.000653</v>
      </c>
      <c r="P17" s="25">
        <v>0.000653</v>
      </c>
      <c r="Q17" s="11">
        <v>5010000</v>
      </c>
      <c r="R17" s="11">
        <v>5769984.59</v>
      </c>
      <c r="S17" s="11">
        <v>5900000</v>
      </c>
      <c r="T17" s="11">
        <v>5063000</v>
      </c>
      <c r="U17" s="11">
        <v>6284000</v>
      </c>
      <c r="V17" s="11">
        <v>7437000</v>
      </c>
      <c r="W17" s="33"/>
    </row>
    <row r="18" spans="1:23" ht="67.5" customHeight="1">
      <c r="A18" s="14"/>
      <c r="B18" s="14"/>
      <c r="C18" s="22" t="s">
        <v>52</v>
      </c>
      <c r="D18" s="22" t="s">
        <v>14</v>
      </c>
      <c r="E18" s="22" t="s">
        <v>53</v>
      </c>
      <c r="F18" s="22" t="s">
        <v>40</v>
      </c>
      <c r="G18" s="22" t="s">
        <v>56</v>
      </c>
      <c r="H18" s="22" t="s">
        <v>39</v>
      </c>
      <c r="I18" s="22" t="s">
        <v>41</v>
      </c>
      <c r="J18" s="22" t="s">
        <v>42</v>
      </c>
      <c r="K18" s="14" t="s">
        <v>111</v>
      </c>
      <c r="L18" s="9" t="s">
        <v>55</v>
      </c>
      <c r="M18" s="25">
        <v>0.000653</v>
      </c>
      <c r="N18" s="25">
        <v>0.000653</v>
      </c>
      <c r="O18" s="25">
        <v>0.000653</v>
      </c>
      <c r="P18" s="25">
        <v>0.000653</v>
      </c>
      <c r="Q18" s="11">
        <v>67000</v>
      </c>
      <c r="R18" s="11">
        <v>53534.63</v>
      </c>
      <c r="S18" s="11">
        <v>67000</v>
      </c>
      <c r="T18" s="11">
        <v>42000</v>
      </c>
      <c r="U18" s="11">
        <v>43000</v>
      </c>
      <c r="V18" s="11">
        <v>45000</v>
      </c>
      <c r="W18" s="33"/>
    </row>
    <row r="19" spans="1:23" ht="55.5" customHeight="1">
      <c r="A19" s="14"/>
      <c r="B19" s="14"/>
      <c r="C19" s="22" t="s">
        <v>52</v>
      </c>
      <c r="D19" s="22" t="s">
        <v>14</v>
      </c>
      <c r="E19" s="22" t="s">
        <v>53</v>
      </c>
      <c r="F19" s="22" t="s">
        <v>40</v>
      </c>
      <c r="G19" s="22" t="s">
        <v>57</v>
      </c>
      <c r="H19" s="22" t="s">
        <v>39</v>
      </c>
      <c r="I19" s="22" t="s">
        <v>41</v>
      </c>
      <c r="J19" s="22" t="s">
        <v>42</v>
      </c>
      <c r="K19" s="14" t="s">
        <v>112</v>
      </c>
      <c r="L19" s="9" t="s">
        <v>55</v>
      </c>
      <c r="M19" s="25">
        <v>0.000653</v>
      </c>
      <c r="N19" s="25">
        <v>0.000653</v>
      </c>
      <c r="O19" s="25">
        <v>0.000653</v>
      </c>
      <c r="P19" s="25">
        <v>0.000653</v>
      </c>
      <c r="Q19" s="11">
        <v>10413000</v>
      </c>
      <c r="R19" s="11">
        <v>8561344.55</v>
      </c>
      <c r="S19" s="11">
        <v>10343000</v>
      </c>
      <c r="T19" s="11">
        <v>12737000</v>
      </c>
      <c r="U19" s="11">
        <v>13417000</v>
      </c>
      <c r="V19" s="11">
        <v>14766000</v>
      </c>
      <c r="W19" s="33"/>
    </row>
    <row r="20" spans="1:23" ht="64.5" customHeight="1">
      <c r="A20" s="14"/>
      <c r="B20" s="14"/>
      <c r="C20" s="22" t="s">
        <v>52</v>
      </c>
      <c r="D20" s="22" t="s">
        <v>14</v>
      </c>
      <c r="E20" s="22" t="s">
        <v>53</v>
      </c>
      <c r="F20" s="22" t="s">
        <v>40</v>
      </c>
      <c r="G20" s="22" t="s">
        <v>58</v>
      </c>
      <c r="H20" s="22" t="s">
        <v>39</v>
      </c>
      <c r="I20" s="22" t="s">
        <v>41</v>
      </c>
      <c r="J20" s="22" t="s">
        <v>42</v>
      </c>
      <c r="K20" s="14" t="s">
        <v>113</v>
      </c>
      <c r="L20" s="9" t="s">
        <v>55</v>
      </c>
      <c r="M20" s="25">
        <v>0.000653</v>
      </c>
      <c r="N20" s="25">
        <v>0.000653</v>
      </c>
      <c r="O20" s="25">
        <v>0.000653</v>
      </c>
      <c r="P20" s="25">
        <v>0.000653</v>
      </c>
      <c r="Q20" s="11">
        <v>-490000</v>
      </c>
      <c r="R20" s="11">
        <v>-1303331.72</v>
      </c>
      <c r="S20" s="11">
        <v>-1310000</v>
      </c>
      <c r="T20" s="11">
        <v>-1500000</v>
      </c>
      <c r="U20" s="11">
        <v>-1550000</v>
      </c>
      <c r="V20" s="11">
        <v>-1685000</v>
      </c>
      <c r="W20" s="33"/>
    </row>
    <row r="21" spans="1:23" ht="45.75" customHeight="1">
      <c r="A21" s="7" t="s">
        <v>96</v>
      </c>
      <c r="B21" s="7" t="s">
        <v>60</v>
      </c>
      <c r="C21" s="21"/>
      <c r="D21" s="21" t="s">
        <v>14</v>
      </c>
      <c r="E21" s="21" t="s">
        <v>61</v>
      </c>
      <c r="F21" s="21" t="s">
        <v>100</v>
      </c>
      <c r="G21" s="21" t="s">
        <v>66</v>
      </c>
      <c r="H21" s="21" t="s">
        <v>100</v>
      </c>
      <c r="I21" s="21" t="s">
        <v>41</v>
      </c>
      <c r="J21" s="21" t="s">
        <v>66</v>
      </c>
      <c r="K21" s="7"/>
      <c r="L21" s="7"/>
      <c r="M21" s="7"/>
      <c r="N21" s="7"/>
      <c r="O21" s="7"/>
      <c r="P21" s="7"/>
      <c r="Q21" s="8">
        <f aca="true" t="shared" si="3" ref="Q21:V21">SUM(Q22:Q26)</f>
        <v>8571000</v>
      </c>
      <c r="R21" s="8">
        <f t="shared" si="3"/>
        <v>6509023.710000001</v>
      </c>
      <c r="S21" s="8">
        <f t="shared" si="3"/>
        <v>7018000</v>
      </c>
      <c r="T21" s="8">
        <f t="shared" si="3"/>
        <v>7514000</v>
      </c>
      <c r="U21" s="8">
        <f t="shared" si="3"/>
        <v>7770000</v>
      </c>
      <c r="V21" s="8">
        <f t="shared" si="3"/>
        <v>8088000</v>
      </c>
      <c r="W21" s="33"/>
    </row>
    <row r="22" spans="1:25" ht="36.75" customHeight="1">
      <c r="A22" s="14"/>
      <c r="B22" s="14"/>
      <c r="C22" s="22" t="s">
        <v>38</v>
      </c>
      <c r="D22" s="22" t="s">
        <v>14</v>
      </c>
      <c r="E22" s="22" t="s">
        <v>61</v>
      </c>
      <c r="F22" s="22" t="s">
        <v>40</v>
      </c>
      <c r="G22" s="22" t="s">
        <v>46</v>
      </c>
      <c r="H22" s="22" t="s">
        <v>40</v>
      </c>
      <c r="I22" s="22" t="s">
        <v>41</v>
      </c>
      <c r="J22" s="22" t="s">
        <v>42</v>
      </c>
      <c r="K22" s="14" t="s">
        <v>114</v>
      </c>
      <c r="L22" s="9" t="s">
        <v>43</v>
      </c>
      <c r="M22" s="10">
        <v>1</v>
      </c>
      <c r="N22" s="10">
        <v>1</v>
      </c>
      <c r="O22" s="10">
        <v>1</v>
      </c>
      <c r="P22" s="10">
        <v>1</v>
      </c>
      <c r="Q22" s="11">
        <v>7695000</v>
      </c>
      <c r="R22" s="11">
        <v>6004205.4</v>
      </c>
      <c r="S22" s="11">
        <v>6300000</v>
      </c>
      <c r="T22" s="11">
        <v>6799000</v>
      </c>
      <c r="U22" s="11">
        <v>7032000</v>
      </c>
      <c r="V22" s="13">
        <v>7333000</v>
      </c>
      <c r="W22" s="33"/>
      <c r="Y22" s="33"/>
    </row>
    <row r="23" spans="1:23" ht="39" customHeight="1">
      <c r="A23" s="14"/>
      <c r="B23" s="14"/>
      <c r="C23" s="22" t="s">
        <v>38</v>
      </c>
      <c r="D23" s="22" t="s">
        <v>14</v>
      </c>
      <c r="E23" s="22" t="s">
        <v>61</v>
      </c>
      <c r="F23" s="22" t="s">
        <v>40</v>
      </c>
      <c r="G23" s="22" t="s">
        <v>45</v>
      </c>
      <c r="H23" s="22" t="s">
        <v>39</v>
      </c>
      <c r="I23" s="22" t="s">
        <v>41</v>
      </c>
      <c r="J23" s="22" t="s">
        <v>42</v>
      </c>
      <c r="K23" s="14" t="s">
        <v>115</v>
      </c>
      <c r="L23" s="9" t="s">
        <v>43</v>
      </c>
      <c r="M23" s="10">
        <v>1</v>
      </c>
      <c r="N23" s="10">
        <v>1</v>
      </c>
      <c r="O23" s="10">
        <v>1</v>
      </c>
      <c r="P23" s="10">
        <v>1</v>
      </c>
      <c r="Q23" s="11">
        <v>5000</v>
      </c>
      <c r="R23" s="11">
        <v>-1901.49</v>
      </c>
      <c r="S23" s="11"/>
      <c r="T23" s="11">
        <v>1000</v>
      </c>
      <c r="U23" s="11">
        <v>1000</v>
      </c>
      <c r="V23" s="11">
        <v>1000</v>
      </c>
      <c r="W23" s="33"/>
    </row>
    <row r="24" spans="1:23" ht="24.75" customHeight="1">
      <c r="A24" s="14"/>
      <c r="B24" s="14"/>
      <c r="C24" s="22" t="s">
        <v>38</v>
      </c>
      <c r="D24" s="22" t="s">
        <v>14</v>
      </c>
      <c r="E24" s="22" t="s">
        <v>61</v>
      </c>
      <c r="F24" s="22" t="s">
        <v>53</v>
      </c>
      <c r="G24" s="22" t="s">
        <v>46</v>
      </c>
      <c r="H24" s="22" t="s">
        <v>39</v>
      </c>
      <c r="I24" s="22" t="s">
        <v>41</v>
      </c>
      <c r="J24" s="22" t="s">
        <v>42</v>
      </c>
      <c r="K24" s="14" t="s">
        <v>116</v>
      </c>
      <c r="L24" s="9" t="s">
        <v>43</v>
      </c>
      <c r="M24" s="10" t="s">
        <v>117</v>
      </c>
      <c r="N24" s="10" t="s">
        <v>117</v>
      </c>
      <c r="O24" s="10" t="s">
        <v>117</v>
      </c>
      <c r="P24" s="10" t="s">
        <v>117</v>
      </c>
      <c r="Q24" s="11">
        <v>503000</v>
      </c>
      <c r="R24" s="11">
        <v>291617.32</v>
      </c>
      <c r="S24" s="11">
        <v>350000</v>
      </c>
      <c r="T24" s="11">
        <v>330000</v>
      </c>
      <c r="U24" s="11">
        <v>330000</v>
      </c>
      <c r="V24" s="11">
        <v>330000</v>
      </c>
      <c r="W24" s="33"/>
    </row>
    <row r="25" spans="1:25" ht="31.5">
      <c r="A25" s="14"/>
      <c r="B25" s="14"/>
      <c r="C25" s="22" t="s">
        <v>38</v>
      </c>
      <c r="D25" s="22" t="s">
        <v>14</v>
      </c>
      <c r="E25" s="22" t="s">
        <v>61</v>
      </c>
      <c r="F25" s="22" t="s">
        <v>53</v>
      </c>
      <c r="G25" s="22" t="s">
        <v>45</v>
      </c>
      <c r="H25" s="22" t="s">
        <v>39</v>
      </c>
      <c r="I25" s="22" t="s">
        <v>41</v>
      </c>
      <c r="J25" s="22" t="s">
        <v>42</v>
      </c>
      <c r="K25" s="14" t="s">
        <v>63</v>
      </c>
      <c r="L25" s="9" t="s">
        <v>43</v>
      </c>
      <c r="M25" s="10" t="s">
        <v>117</v>
      </c>
      <c r="N25" s="10" t="s">
        <v>117</v>
      </c>
      <c r="O25" s="10" t="s">
        <v>117</v>
      </c>
      <c r="P25" s="10" t="s">
        <v>117</v>
      </c>
      <c r="Q25" s="11"/>
      <c r="R25" s="11"/>
      <c r="S25" s="11"/>
      <c r="T25" s="11">
        <v>0</v>
      </c>
      <c r="U25" s="11">
        <v>0</v>
      </c>
      <c r="V25" s="11">
        <v>0</v>
      </c>
      <c r="W25" s="33"/>
      <c r="Y25" s="33"/>
    </row>
    <row r="26" spans="1:23" ht="54" customHeight="1">
      <c r="A26" s="14"/>
      <c r="B26" s="14"/>
      <c r="C26" s="22" t="s">
        <v>38</v>
      </c>
      <c r="D26" s="22" t="s">
        <v>14</v>
      </c>
      <c r="E26" s="22" t="s">
        <v>61</v>
      </c>
      <c r="F26" s="22" t="s">
        <v>65</v>
      </c>
      <c r="G26" s="22" t="s">
        <v>45</v>
      </c>
      <c r="H26" s="22" t="s">
        <v>40</v>
      </c>
      <c r="I26" s="22" t="s">
        <v>41</v>
      </c>
      <c r="J26" s="22" t="s">
        <v>42</v>
      </c>
      <c r="K26" s="14" t="s">
        <v>118</v>
      </c>
      <c r="L26" s="9" t="s">
        <v>43</v>
      </c>
      <c r="M26" s="10">
        <v>1</v>
      </c>
      <c r="N26" s="10">
        <v>1</v>
      </c>
      <c r="O26" s="10">
        <v>1</v>
      </c>
      <c r="P26" s="10">
        <v>1</v>
      </c>
      <c r="Q26" s="11">
        <v>368000</v>
      </c>
      <c r="R26" s="11">
        <v>215102.48</v>
      </c>
      <c r="S26" s="11">
        <v>368000</v>
      </c>
      <c r="T26" s="11">
        <v>384000</v>
      </c>
      <c r="U26" s="11">
        <v>407000</v>
      </c>
      <c r="V26" s="11">
        <v>424000</v>
      </c>
      <c r="W26" s="33"/>
    </row>
    <row r="27" spans="1:23" ht="31.5">
      <c r="A27" s="7" t="s">
        <v>96</v>
      </c>
      <c r="B27" s="7" t="s">
        <v>68</v>
      </c>
      <c r="C27" s="21"/>
      <c r="D27" s="21" t="s">
        <v>14</v>
      </c>
      <c r="E27" s="21" t="s">
        <v>69</v>
      </c>
      <c r="F27" s="21" t="s">
        <v>100</v>
      </c>
      <c r="G27" s="21" t="s">
        <v>66</v>
      </c>
      <c r="H27" s="21" t="s">
        <v>100</v>
      </c>
      <c r="I27" s="21" t="s">
        <v>41</v>
      </c>
      <c r="J27" s="21" t="s">
        <v>66</v>
      </c>
      <c r="K27" s="7"/>
      <c r="L27" s="7"/>
      <c r="M27" s="7"/>
      <c r="N27" s="7"/>
      <c r="O27" s="7"/>
      <c r="P27" s="7"/>
      <c r="Q27" s="8">
        <f aca="true" t="shared" si="4" ref="Q27:V27">SUM(Q28:Q29)</f>
        <v>850000</v>
      </c>
      <c r="R27" s="8">
        <f t="shared" si="4"/>
        <v>1081641.19</v>
      </c>
      <c r="S27" s="8">
        <f t="shared" si="4"/>
        <v>1168000</v>
      </c>
      <c r="T27" s="8">
        <f t="shared" si="4"/>
        <v>1200000</v>
      </c>
      <c r="U27" s="8">
        <f t="shared" si="4"/>
        <v>1250000</v>
      </c>
      <c r="V27" s="8">
        <f t="shared" si="4"/>
        <v>1300000</v>
      </c>
      <c r="W27" s="33"/>
    </row>
    <row r="28" spans="1:23" ht="72" customHeight="1">
      <c r="A28" s="14"/>
      <c r="B28" s="14"/>
      <c r="C28" s="22" t="s">
        <v>38</v>
      </c>
      <c r="D28" s="22" t="s">
        <v>14</v>
      </c>
      <c r="E28" s="22" t="s">
        <v>69</v>
      </c>
      <c r="F28" s="22" t="s">
        <v>53</v>
      </c>
      <c r="G28" s="22" t="s">
        <v>46</v>
      </c>
      <c r="H28" s="22" t="s">
        <v>39</v>
      </c>
      <c r="I28" s="22" t="s">
        <v>41</v>
      </c>
      <c r="J28" s="22" t="s">
        <v>42</v>
      </c>
      <c r="K28" s="14" t="s">
        <v>119</v>
      </c>
      <c r="L28" s="9" t="s">
        <v>43</v>
      </c>
      <c r="M28" s="10">
        <v>1</v>
      </c>
      <c r="N28" s="10">
        <v>1</v>
      </c>
      <c r="O28" s="10">
        <v>1</v>
      </c>
      <c r="P28" s="10">
        <v>1</v>
      </c>
      <c r="Q28" s="11">
        <v>840000</v>
      </c>
      <c r="R28" s="11">
        <v>1081641.19</v>
      </c>
      <c r="S28" s="11">
        <v>1168000</v>
      </c>
      <c r="T28" s="11">
        <v>1194000</v>
      </c>
      <c r="U28" s="11">
        <v>1244000</v>
      </c>
      <c r="V28" s="11">
        <v>1294000</v>
      </c>
      <c r="W28" s="33"/>
    </row>
    <row r="29" spans="1:23" ht="31.5">
      <c r="A29" s="14"/>
      <c r="B29" s="14"/>
      <c r="C29" s="22" t="s">
        <v>195</v>
      </c>
      <c r="D29" s="22" t="s">
        <v>14</v>
      </c>
      <c r="E29" s="22" t="s">
        <v>69</v>
      </c>
      <c r="F29" s="22" t="s">
        <v>67</v>
      </c>
      <c r="G29" s="22" t="s">
        <v>120</v>
      </c>
      <c r="H29" s="22" t="s">
        <v>39</v>
      </c>
      <c r="I29" s="22" t="s">
        <v>41</v>
      </c>
      <c r="J29" s="22" t="s">
        <v>42</v>
      </c>
      <c r="K29" s="14" t="s">
        <v>121</v>
      </c>
      <c r="L29" s="14" t="s">
        <v>205</v>
      </c>
      <c r="M29" s="10">
        <v>1</v>
      </c>
      <c r="N29" s="10">
        <v>1</v>
      </c>
      <c r="O29" s="10">
        <v>1</v>
      </c>
      <c r="P29" s="10">
        <v>1</v>
      </c>
      <c r="Q29" s="11">
        <v>10000</v>
      </c>
      <c r="R29" s="11"/>
      <c r="S29" s="11"/>
      <c r="T29" s="11">
        <v>6000</v>
      </c>
      <c r="U29" s="11">
        <v>6000</v>
      </c>
      <c r="V29" s="12">
        <v>6000</v>
      </c>
      <c r="W29" s="33"/>
    </row>
    <row r="30" spans="1:23" ht="94.5" customHeight="1">
      <c r="A30" s="7" t="s">
        <v>36</v>
      </c>
      <c r="B30" s="7" t="s">
        <v>72</v>
      </c>
      <c r="C30" s="21"/>
      <c r="D30" s="21" t="s">
        <v>14</v>
      </c>
      <c r="E30" s="21" t="s">
        <v>73</v>
      </c>
      <c r="F30" s="21" t="s">
        <v>100</v>
      </c>
      <c r="G30" s="21" t="s">
        <v>66</v>
      </c>
      <c r="H30" s="21" t="s">
        <v>100</v>
      </c>
      <c r="I30" s="21" t="s">
        <v>41</v>
      </c>
      <c r="J30" s="21" t="s">
        <v>66</v>
      </c>
      <c r="K30" s="7"/>
      <c r="L30" s="7"/>
      <c r="M30" s="7"/>
      <c r="N30" s="7"/>
      <c r="O30" s="7"/>
      <c r="P30" s="7"/>
      <c r="Q30" s="8">
        <f aca="true" t="shared" si="5" ref="Q30:V30">SUM(Q31:Q34)</f>
        <v>0</v>
      </c>
      <c r="R30" s="8">
        <f t="shared" si="5"/>
        <v>7.93</v>
      </c>
      <c r="S30" s="8">
        <v>8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33"/>
    </row>
    <row r="31" spans="1:23" ht="47.25">
      <c r="A31" s="14"/>
      <c r="B31" s="14"/>
      <c r="C31" s="22" t="s">
        <v>38</v>
      </c>
      <c r="D31" s="22" t="s">
        <v>14</v>
      </c>
      <c r="E31" s="22" t="s">
        <v>73</v>
      </c>
      <c r="F31" s="22" t="s">
        <v>39</v>
      </c>
      <c r="G31" s="22" t="s">
        <v>48</v>
      </c>
      <c r="H31" s="22" t="s">
        <v>61</v>
      </c>
      <c r="I31" s="22" t="s">
        <v>41</v>
      </c>
      <c r="J31" s="22" t="s">
        <v>42</v>
      </c>
      <c r="K31" s="14" t="s">
        <v>122</v>
      </c>
      <c r="L31" s="9" t="s">
        <v>43</v>
      </c>
      <c r="M31" s="10">
        <v>1</v>
      </c>
      <c r="N31" s="10">
        <v>1</v>
      </c>
      <c r="O31" s="10">
        <v>1</v>
      </c>
      <c r="P31" s="10">
        <v>1</v>
      </c>
      <c r="Q31" s="11">
        <v>0</v>
      </c>
      <c r="R31" s="11"/>
      <c r="S31" s="11"/>
      <c r="T31" s="11">
        <v>0</v>
      </c>
      <c r="U31" s="11">
        <v>0</v>
      </c>
      <c r="V31" s="11">
        <v>0</v>
      </c>
      <c r="W31" s="33"/>
    </row>
    <row r="32" spans="1:23" ht="25.5" customHeight="1">
      <c r="A32" s="14"/>
      <c r="B32" s="14"/>
      <c r="C32" s="22" t="s">
        <v>38</v>
      </c>
      <c r="D32" s="22" t="s">
        <v>14</v>
      </c>
      <c r="E32" s="22" t="s">
        <v>73</v>
      </c>
      <c r="F32" s="22" t="s">
        <v>64</v>
      </c>
      <c r="G32" s="22" t="s">
        <v>46</v>
      </c>
      <c r="H32" s="22" t="s">
        <v>40</v>
      </c>
      <c r="I32" s="22" t="s">
        <v>41</v>
      </c>
      <c r="J32" s="22" t="s">
        <v>42</v>
      </c>
      <c r="K32" s="14" t="s">
        <v>74</v>
      </c>
      <c r="L32" s="9" t="s">
        <v>43</v>
      </c>
      <c r="M32" s="30">
        <v>0.6</v>
      </c>
      <c r="N32" s="30">
        <v>0.6</v>
      </c>
      <c r="O32" s="30">
        <v>0.6</v>
      </c>
      <c r="P32" s="30">
        <v>0.6</v>
      </c>
      <c r="Q32" s="11">
        <v>0</v>
      </c>
      <c r="R32" s="11"/>
      <c r="S32" s="11"/>
      <c r="T32" s="11"/>
      <c r="U32" s="11">
        <v>0</v>
      </c>
      <c r="V32" s="11">
        <v>0</v>
      </c>
      <c r="W32" s="33"/>
    </row>
    <row r="33" spans="1:24" ht="63">
      <c r="A33" s="14"/>
      <c r="B33" s="14"/>
      <c r="C33" s="22" t="s">
        <v>38</v>
      </c>
      <c r="D33" s="22" t="s">
        <v>14</v>
      </c>
      <c r="E33" s="22" t="s">
        <v>73</v>
      </c>
      <c r="F33" s="22" t="s">
        <v>67</v>
      </c>
      <c r="G33" s="22" t="s">
        <v>123</v>
      </c>
      <c r="H33" s="22" t="s">
        <v>61</v>
      </c>
      <c r="I33" s="22" t="s">
        <v>41</v>
      </c>
      <c r="J33" s="22" t="s">
        <v>42</v>
      </c>
      <c r="K33" s="14" t="s">
        <v>124</v>
      </c>
      <c r="L33" s="9" t="s">
        <v>43</v>
      </c>
      <c r="M33" s="10">
        <v>1</v>
      </c>
      <c r="N33" s="10">
        <v>1</v>
      </c>
      <c r="O33" s="10">
        <v>1</v>
      </c>
      <c r="P33" s="10">
        <v>1</v>
      </c>
      <c r="Q33" s="11">
        <v>0</v>
      </c>
      <c r="R33" s="11"/>
      <c r="S33" s="11"/>
      <c r="T33" s="11">
        <v>0</v>
      </c>
      <c r="U33" s="11">
        <v>0</v>
      </c>
      <c r="V33" s="11">
        <v>0</v>
      </c>
      <c r="W33" s="33"/>
      <c r="X33" s="33"/>
    </row>
    <row r="34" spans="1:23" ht="45.75" customHeight="1">
      <c r="A34" s="14"/>
      <c r="B34" s="14"/>
      <c r="C34" s="22" t="s">
        <v>38</v>
      </c>
      <c r="D34" s="22" t="s">
        <v>14</v>
      </c>
      <c r="E34" s="22" t="s">
        <v>73</v>
      </c>
      <c r="F34" s="22" t="s">
        <v>67</v>
      </c>
      <c r="G34" s="22" t="s">
        <v>91</v>
      </c>
      <c r="H34" s="22" t="s">
        <v>61</v>
      </c>
      <c r="I34" s="22" t="s">
        <v>41</v>
      </c>
      <c r="J34" s="22" t="s">
        <v>42</v>
      </c>
      <c r="K34" s="14" t="s">
        <v>125</v>
      </c>
      <c r="L34" s="9" t="s">
        <v>43</v>
      </c>
      <c r="M34" s="10">
        <v>1</v>
      </c>
      <c r="N34" s="10">
        <v>1</v>
      </c>
      <c r="O34" s="10">
        <v>1</v>
      </c>
      <c r="P34" s="10">
        <v>1</v>
      </c>
      <c r="Q34" s="11">
        <v>0</v>
      </c>
      <c r="R34" s="11">
        <v>7.93</v>
      </c>
      <c r="S34" s="11"/>
      <c r="T34" s="11">
        <v>0</v>
      </c>
      <c r="U34" s="11">
        <v>0</v>
      </c>
      <c r="V34" s="11">
        <v>0</v>
      </c>
      <c r="W34" s="33"/>
    </row>
    <row r="35" spans="1:25" ht="126">
      <c r="A35" s="7" t="s">
        <v>36</v>
      </c>
      <c r="B35" s="7" t="s">
        <v>75</v>
      </c>
      <c r="C35" s="21"/>
      <c r="D35" s="21" t="s">
        <v>14</v>
      </c>
      <c r="E35" s="21" t="s">
        <v>24</v>
      </c>
      <c r="F35" s="21" t="s">
        <v>100</v>
      </c>
      <c r="G35" s="21" t="s">
        <v>66</v>
      </c>
      <c r="H35" s="21" t="s">
        <v>100</v>
      </c>
      <c r="I35" s="21" t="s">
        <v>41</v>
      </c>
      <c r="J35" s="21" t="s">
        <v>66</v>
      </c>
      <c r="K35" s="7"/>
      <c r="L35" s="7"/>
      <c r="M35" s="7"/>
      <c r="N35" s="7"/>
      <c r="O35" s="7"/>
      <c r="P35" s="7"/>
      <c r="Q35" s="8">
        <f aca="true" t="shared" si="6" ref="Q35:V35">SUM(Q36:Q39)</f>
        <v>2444000</v>
      </c>
      <c r="R35" s="8">
        <f t="shared" si="6"/>
        <v>3238264.65</v>
      </c>
      <c r="S35" s="8">
        <f t="shared" si="6"/>
        <v>3628000</v>
      </c>
      <c r="T35" s="8">
        <f t="shared" si="6"/>
        <v>3469000</v>
      </c>
      <c r="U35" s="8">
        <f t="shared" si="6"/>
        <v>3200000</v>
      </c>
      <c r="V35" s="8">
        <f t="shared" si="6"/>
        <v>3090000</v>
      </c>
      <c r="W35" s="33"/>
      <c r="X35" s="33"/>
      <c r="Y35" s="33"/>
    </row>
    <row r="36" spans="1:25" ht="72" customHeight="1">
      <c r="A36" s="14"/>
      <c r="B36" s="14"/>
      <c r="C36" s="22" t="s">
        <v>195</v>
      </c>
      <c r="D36" s="22" t="s">
        <v>14</v>
      </c>
      <c r="E36" s="22" t="s">
        <v>24</v>
      </c>
      <c r="F36" s="22" t="s">
        <v>61</v>
      </c>
      <c r="G36" s="22" t="s">
        <v>83</v>
      </c>
      <c r="H36" s="22" t="s">
        <v>23</v>
      </c>
      <c r="I36" s="22" t="s">
        <v>41</v>
      </c>
      <c r="J36" s="22" t="s">
        <v>59</v>
      </c>
      <c r="K36" s="14" t="s">
        <v>126</v>
      </c>
      <c r="L36" s="14" t="s">
        <v>219</v>
      </c>
      <c r="M36" s="10">
        <v>1</v>
      </c>
      <c r="N36" s="10">
        <v>1</v>
      </c>
      <c r="O36" s="10">
        <v>1</v>
      </c>
      <c r="P36" s="10">
        <v>1</v>
      </c>
      <c r="Q36" s="11">
        <v>570000</v>
      </c>
      <c r="R36" s="11">
        <v>1696290.8</v>
      </c>
      <c r="S36" s="26">
        <v>1900000</v>
      </c>
      <c r="T36" s="26">
        <v>1950000</v>
      </c>
      <c r="U36" s="24">
        <v>1900000</v>
      </c>
      <c r="V36" s="27">
        <v>1780000</v>
      </c>
      <c r="W36" s="33"/>
      <c r="Y36" s="33"/>
    </row>
    <row r="37" spans="1:23" ht="83.25" customHeight="1">
      <c r="A37" s="14"/>
      <c r="B37" s="14"/>
      <c r="C37" s="22" t="s">
        <v>195</v>
      </c>
      <c r="D37" s="22" t="s">
        <v>14</v>
      </c>
      <c r="E37" s="22" t="s">
        <v>24</v>
      </c>
      <c r="F37" s="22" t="s">
        <v>61</v>
      </c>
      <c r="G37" s="22" t="s">
        <v>83</v>
      </c>
      <c r="H37" s="22" t="s">
        <v>26</v>
      </c>
      <c r="I37" s="22" t="s">
        <v>41</v>
      </c>
      <c r="J37" s="22" t="s">
        <v>59</v>
      </c>
      <c r="K37" s="14" t="s">
        <v>127</v>
      </c>
      <c r="L37" s="14" t="s">
        <v>219</v>
      </c>
      <c r="M37" s="10">
        <v>0.5</v>
      </c>
      <c r="N37" s="10">
        <v>0.5</v>
      </c>
      <c r="O37" s="10">
        <v>0.5</v>
      </c>
      <c r="P37" s="10">
        <v>0.5</v>
      </c>
      <c r="Q37" s="11">
        <v>480000</v>
      </c>
      <c r="R37" s="11">
        <v>347531.62</v>
      </c>
      <c r="S37" s="26">
        <v>400000</v>
      </c>
      <c r="T37" s="26">
        <v>350000</v>
      </c>
      <c r="U37" s="24">
        <v>350000</v>
      </c>
      <c r="V37" s="27">
        <v>350000</v>
      </c>
      <c r="W37" s="33"/>
    </row>
    <row r="38" spans="1:23" ht="72.75" customHeight="1">
      <c r="A38" s="14"/>
      <c r="B38" s="14"/>
      <c r="C38" s="22" t="s">
        <v>195</v>
      </c>
      <c r="D38" s="22" t="s">
        <v>14</v>
      </c>
      <c r="E38" s="22" t="s">
        <v>24</v>
      </c>
      <c r="F38" s="22" t="s">
        <v>61</v>
      </c>
      <c r="G38" s="22" t="s">
        <v>128</v>
      </c>
      <c r="H38" s="22" t="s">
        <v>61</v>
      </c>
      <c r="I38" s="22" t="s">
        <v>41</v>
      </c>
      <c r="J38" s="22" t="s">
        <v>59</v>
      </c>
      <c r="K38" s="14" t="s">
        <v>129</v>
      </c>
      <c r="L38" s="14" t="s">
        <v>219</v>
      </c>
      <c r="M38" s="10">
        <v>1</v>
      </c>
      <c r="N38" s="10">
        <v>1</v>
      </c>
      <c r="O38" s="10">
        <v>1</v>
      </c>
      <c r="P38" s="10">
        <v>1</v>
      </c>
      <c r="Q38" s="11">
        <v>524000</v>
      </c>
      <c r="R38" s="11">
        <v>893599.23</v>
      </c>
      <c r="S38" s="11">
        <v>978000</v>
      </c>
      <c r="T38" s="11">
        <v>524000</v>
      </c>
      <c r="U38" s="24">
        <v>300000</v>
      </c>
      <c r="V38" s="12">
        <v>300000</v>
      </c>
      <c r="W38" s="33"/>
    </row>
    <row r="39" spans="1:23" ht="74.25" customHeight="1">
      <c r="A39" s="14"/>
      <c r="B39" s="14"/>
      <c r="C39" s="22" t="s">
        <v>195</v>
      </c>
      <c r="D39" s="22" t="s">
        <v>14</v>
      </c>
      <c r="E39" s="22" t="s">
        <v>24</v>
      </c>
      <c r="F39" s="22" t="s">
        <v>67</v>
      </c>
      <c r="G39" s="22" t="s">
        <v>84</v>
      </c>
      <c r="H39" s="22" t="s">
        <v>61</v>
      </c>
      <c r="I39" s="22" t="s">
        <v>41</v>
      </c>
      <c r="J39" s="22" t="s">
        <v>59</v>
      </c>
      <c r="K39" s="36" t="s">
        <v>130</v>
      </c>
      <c r="L39" s="14" t="s">
        <v>218</v>
      </c>
      <c r="M39" s="10">
        <v>1</v>
      </c>
      <c r="N39" s="10">
        <v>1</v>
      </c>
      <c r="O39" s="10">
        <v>1</v>
      </c>
      <c r="P39" s="10">
        <v>1</v>
      </c>
      <c r="Q39" s="11">
        <v>870000</v>
      </c>
      <c r="R39" s="11">
        <v>300843</v>
      </c>
      <c r="S39" s="11">
        <v>350000</v>
      </c>
      <c r="T39" s="11">
        <v>645000</v>
      </c>
      <c r="U39" s="24">
        <v>650000</v>
      </c>
      <c r="V39" s="24">
        <v>660000</v>
      </c>
      <c r="W39" s="33"/>
    </row>
    <row r="40" spans="1:23" ht="63">
      <c r="A40" s="7" t="s">
        <v>36</v>
      </c>
      <c r="B40" s="7" t="s">
        <v>76</v>
      </c>
      <c r="C40" s="21"/>
      <c r="D40" s="21" t="s">
        <v>14</v>
      </c>
      <c r="E40" s="21" t="s">
        <v>25</v>
      </c>
      <c r="F40" s="21" t="s">
        <v>100</v>
      </c>
      <c r="G40" s="21" t="s">
        <v>66</v>
      </c>
      <c r="H40" s="21" t="s">
        <v>100</v>
      </c>
      <c r="I40" s="21" t="s">
        <v>41</v>
      </c>
      <c r="J40" s="21" t="s">
        <v>66</v>
      </c>
      <c r="K40" s="7"/>
      <c r="L40" s="7"/>
      <c r="M40" s="7"/>
      <c r="N40" s="7"/>
      <c r="O40" s="7"/>
      <c r="P40" s="7"/>
      <c r="Q40" s="8">
        <f aca="true" t="shared" si="7" ref="Q40:V40">SUM(Q41:Q44)</f>
        <v>890000</v>
      </c>
      <c r="R40" s="8">
        <f t="shared" si="7"/>
        <v>684489.18</v>
      </c>
      <c r="S40" s="8">
        <f t="shared" si="7"/>
        <v>785000</v>
      </c>
      <c r="T40" s="8">
        <f t="shared" si="7"/>
        <v>800000</v>
      </c>
      <c r="U40" s="8">
        <f t="shared" si="7"/>
        <v>810000</v>
      </c>
      <c r="V40" s="8">
        <f t="shared" si="7"/>
        <v>820000</v>
      </c>
      <c r="W40" s="33"/>
    </row>
    <row r="41" spans="1:23" ht="31.5">
      <c r="A41" s="14"/>
      <c r="B41" s="14"/>
      <c r="C41" s="22" t="s">
        <v>77</v>
      </c>
      <c r="D41" s="22" t="s">
        <v>14</v>
      </c>
      <c r="E41" s="22" t="s">
        <v>25</v>
      </c>
      <c r="F41" s="22" t="s">
        <v>39</v>
      </c>
      <c r="G41" s="22" t="s">
        <v>46</v>
      </c>
      <c r="H41" s="22" t="s">
        <v>39</v>
      </c>
      <c r="I41" s="22" t="s">
        <v>41</v>
      </c>
      <c r="J41" s="22" t="s">
        <v>59</v>
      </c>
      <c r="K41" s="14" t="s">
        <v>78</v>
      </c>
      <c r="L41" s="9" t="s">
        <v>79</v>
      </c>
      <c r="M41" s="10">
        <v>0.55</v>
      </c>
      <c r="N41" s="10">
        <v>0.55</v>
      </c>
      <c r="O41" s="10">
        <v>0.55</v>
      </c>
      <c r="P41" s="10">
        <v>0.55</v>
      </c>
      <c r="Q41" s="11">
        <v>95000</v>
      </c>
      <c r="R41" s="11">
        <v>172440.42</v>
      </c>
      <c r="S41" s="11">
        <v>180000</v>
      </c>
      <c r="T41" s="11">
        <v>150000</v>
      </c>
      <c r="U41" s="11">
        <v>150000</v>
      </c>
      <c r="V41" s="12">
        <v>152000</v>
      </c>
      <c r="W41" s="33"/>
    </row>
    <row r="42" spans="1:23" ht="31.5">
      <c r="A42" s="14"/>
      <c r="B42" s="14"/>
      <c r="C42" s="22" t="s">
        <v>77</v>
      </c>
      <c r="D42" s="22" t="s">
        <v>14</v>
      </c>
      <c r="E42" s="22" t="s">
        <v>25</v>
      </c>
      <c r="F42" s="22" t="s">
        <v>39</v>
      </c>
      <c r="G42" s="22" t="s">
        <v>45</v>
      </c>
      <c r="H42" s="22" t="s">
        <v>39</v>
      </c>
      <c r="I42" s="22" t="s">
        <v>41</v>
      </c>
      <c r="J42" s="22" t="s">
        <v>59</v>
      </c>
      <c r="K42" s="14" t="s">
        <v>80</v>
      </c>
      <c r="L42" s="9" t="s">
        <v>79</v>
      </c>
      <c r="M42" s="10">
        <v>0.55</v>
      </c>
      <c r="N42" s="10">
        <v>0.55</v>
      </c>
      <c r="O42" s="10">
        <v>0.55</v>
      </c>
      <c r="P42" s="10">
        <v>0.55</v>
      </c>
      <c r="Q42" s="11">
        <v>1000</v>
      </c>
      <c r="R42" s="11"/>
      <c r="S42" s="11"/>
      <c r="T42" s="11"/>
      <c r="U42" s="11"/>
      <c r="V42" s="12"/>
      <c r="W42" s="33"/>
    </row>
    <row r="43" spans="1:23" ht="31.5">
      <c r="A43" s="14"/>
      <c r="B43" s="14"/>
      <c r="C43" s="22" t="s">
        <v>77</v>
      </c>
      <c r="D43" s="22" t="s">
        <v>14</v>
      </c>
      <c r="E43" s="22" t="s">
        <v>25</v>
      </c>
      <c r="F43" s="22" t="s">
        <v>39</v>
      </c>
      <c r="G43" s="22" t="s">
        <v>48</v>
      </c>
      <c r="H43" s="22" t="s">
        <v>39</v>
      </c>
      <c r="I43" s="22" t="s">
        <v>41</v>
      </c>
      <c r="J43" s="22" t="s">
        <v>59</v>
      </c>
      <c r="K43" s="14" t="s">
        <v>81</v>
      </c>
      <c r="L43" s="9" t="s">
        <v>79</v>
      </c>
      <c r="M43" s="10">
        <v>0.55</v>
      </c>
      <c r="N43" s="10">
        <v>0.55</v>
      </c>
      <c r="O43" s="10">
        <v>0.55</v>
      </c>
      <c r="P43" s="10">
        <v>0.55</v>
      </c>
      <c r="Q43" s="11">
        <v>10000</v>
      </c>
      <c r="R43" s="11">
        <v>5317.88</v>
      </c>
      <c r="S43" s="11">
        <v>15000</v>
      </c>
      <c r="T43" s="11">
        <v>10000</v>
      </c>
      <c r="U43" s="11">
        <v>10000</v>
      </c>
      <c r="V43" s="12">
        <v>12000</v>
      </c>
      <c r="W43" s="33"/>
    </row>
    <row r="44" spans="1:23" ht="31.5">
      <c r="A44" s="14"/>
      <c r="B44" s="14"/>
      <c r="C44" s="22" t="s">
        <v>77</v>
      </c>
      <c r="D44" s="22" t="s">
        <v>14</v>
      </c>
      <c r="E44" s="22" t="s">
        <v>25</v>
      </c>
      <c r="F44" s="22" t="s">
        <v>39</v>
      </c>
      <c r="G44" s="22" t="s">
        <v>50</v>
      </c>
      <c r="H44" s="22" t="s">
        <v>39</v>
      </c>
      <c r="I44" s="22" t="s">
        <v>41</v>
      </c>
      <c r="J44" s="22" t="s">
        <v>59</v>
      </c>
      <c r="K44" s="14" t="s">
        <v>82</v>
      </c>
      <c r="L44" s="9" t="s">
        <v>79</v>
      </c>
      <c r="M44" s="10">
        <v>0.55</v>
      </c>
      <c r="N44" s="10">
        <v>0.55</v>
      </c>
      <c r="O44" s="10">
        <v>0.55</v>
      </c>
      <c r="P44" s="10">
        <v>0.55</v>
      </c>
      <c r="Q44" s="11">
        <v>784000</v>
      </c>
      <c r="R44" s="11">
        <v>506730.88</v>
      </c>
      <c r="S44" s="11">
        <v>590000</v>
      </c>
      <c r="T44" s="11">
        <v>640000</v>
      </c>
      <c r="U44" s="11">
        <v>650000</v>
      </c>
      <c r="V44" s="12">
        <v>656000</v>
      </c>
      <c r="W44" s="33"/>
    </row>
    <row r="45" spans="1:23" ht="94.5">
      <c r="A45" s="7" t="s">
        <v>36</v>
      </c>
      <c r="B45" s="7" t="s">
        <v>85</v>
      </c>
      <c r="C45" s="21"/>
      <c r="D45" s="21" t="s">
        <v>14</v>
      </c>
      <c r="E45" s="21" t="s">
        <v>26</v>
      </c>
      <c r="F45" s="21" t="s">
        <v>100</v>
      </c>
      <c r="G45" s="21" t="s">
        <v>66</v>
      </c>
      <c r="H45" s="21" t="s">
        <v>100</v>
      </c>
      <c r="I45" s="21" t="s">
        <v>41</v>
      </c>
      <c r="J45" s="21" t="s">
        <v>66</v>
      </c>
      <c r="K45" s="7"/>
      <c r="L45" s="7"/>
      <c r="M45" s="7"/>
      <c r="N45" s="7"/>
      <c r="O45" s="7"/>
      <c r="P45" s="7"/>
      <c r="Q45" s="8">
        <v>1000</v>
      </c>
      <c r="R45" s="8">
        <f>SUM(R46)</f>
        <v>14574.17</v>
      </c>
      <c r="S45" s="8">
        <f>SUM(S46)</f>
        <v>15000</v>
      </c>
      <c r="T45" s="8">
        <f>SUM(T46)</f>
        <v>10000</v>
      </c>
      <c r="U45" s="8">
        <f>SUM(U46)</f>
        <v>10000</v>
      </c>
      <c r="V45" s="8">
        <v>10000</v>
      </c>
      <c r="W45" s="33"/>
    </row>
    <row r="46" spans="1:23" ht="49.5" customHeight="1">
      <c r="A46" s="14"/>
      <c r="B46" s="14"/>
      <c r="C46" s="22" t="s">
        <v>196</v>
      </c>
      <c r="D46" s="22" t="s">
        <v>14</v>
      </c>
      <c r="E46" s="22" t="s">
        <v>26</v>
      </c>
      <c r="F46" s="22" t="s">
        <v>40</v>
      </c>
      <c r="G46" s="22" t="s">
        <v>131</v>
      </c>
      <c r="H46" s="22" t="s">
        <v>61</v>
      </c>
      <c r="I46" s="22" t="s">
        <v>41</v>
      </c>
      <c r="J46" s="22" t="s">
        <v>70</v>
      </c>
      <c r="K46" s="14" t="s">
        <v>132</v>
      </c>
      <c r="L46" s="14" t="s">
        <v>205</v>
      </c>
      <c r="M46" s="10">
        <v>1</v>
      </c>
      <c r="N46" s="10">
        <v>1</v>
      </c>
      <c r="O46" s="10">
        <v>1</v>
      </c>
      <c r="P46" s="10">
        <v>1</v>
      </c>
      <c r="Q46" s="11">
        <v>10000</v>
      </c>
      <c r="R46" s="11">
        <v>14574.17</v>
      </c>
      <c r="S46" s="11">
        <v>15000</v>
      </c>
      <c r="T46" s="11">
        <v>10000</v>
      </c>
      <c r="U46" s="11">
        <v>10000</v>
      </c>
      <c r="V46" s="12">
        <v>1000</v>
      </c>
      <c r="W46" s="33"/>
    </row>
    <row r="47" spans="1:23" ht="78.75">
      <c r="A47" s="7" t="s">
        <v>36</v>
      </c>
      <c r="B47" s="7" t="s">
        <v>87</v>
      </c>
      <c r="C47" s="21"/>
      <c r="D47" s="21" t="s">
        <v>14</v>
      </c>
      <c r="E47" s="21" t="s">
        <v>27</v>
      </c>
      <c r="F47" s="21" t="s">
        <v>100</v>
      </c>
      <c r="G47" s="21" t="s">
        <v>66</v>
      </c>
      <c r="H47" s="21" t="s">
        <v>100</v>
      </c>
      <c r="I47" s="21" t="s">
        <v>41</v>
      </c>
      <c r="J47" s="21" t="s">
        <v>66</v>
      </c>
      <c r="K47" s="7"/>
      <c r="L47" s="7"/>
      <c r="M47" s="7"/>
      <c r="N47" s="7"/>
      <c r="O47" s="7"/>
      <c r="P47" s="7"/>
      <c r="Q47" s="8">
        <f aca="true" t="shared" si="8" ref="Q47:V47">SUM(Q48:Q50)</f>
        <v>1150000</v>
      </c>
      <c r="R47" s="8">
        <f t="shared" si="8"/>
        <v>1909945.17</v>
      </c>
      <c r="S47" s="8">
        <f t="shared" si="8"/>
        <v>2095000</v>
      </c>
      <c r="T47" s="8">
        <f t="shared" si="8"/>
        <v>1000000</v>
      </c>
      <c r="U47" s="8">
        <f t="shared" si="8"/>
        <v>900000</v>
      </c>
      <c r="V47" s="8">
        <f t="shared" si="8"/>
        <v>800000</v>
      </c>
      <c r="W47" s="33"/>
    </row>
    <row r="48" spans="1:25" ht="102.75" customHeight="1">
      <c r="A48" s="14"/>
      <c r="B48" s="14"/>
      <c r="C48" s="22" t="s">
        <v>195</v>
      </c>
      <c r="D48" s="22" t="s">
        <v>14</v>
      </c>
      <c r="E48" s="22" t="s">
        <v>27</v>
      </c>
      <c r="F48" s="22" t="s">
        <v>40</v>
      </c>
      <c r="G48" s="22" t="s">
        <v>91</v>
      </c>
      <c r="H48" s="22" t="s">
        <v>61</v>
      </c>
      <c r="I48" s="22" t="s">
        <v>41</v>
      </c>
      <c r="J48" s="22" t="s">
        <v>86</v>
      </c>
      <c r="K48" s="14" t="s">
        <v>133</v>
      </c>
      <c r="L48" s="14" t="s">
        <v>218</v>
      </c>
      <c r="M48" s="10">
        <v>1</v>
      </c>
      <c r="N48" s="10">
        <v>1</v>
      </c>
      <c r="O48" s="10">
        <v>1</v>
      </c>
      <c r="P48" s="10">
        <v>1</v>
      </c>
      <c r="Q48" s="11">
        <v>300000</v>
      </c>
      <c r="R48" s="11">
        <v>153546</v>
      </c>
      <c r="S48" s="26">
        <v>300000</v>
      </c>
      <c r="T48" s="26">
        <v>600000</v>
      </c>
      <c r="U48" s="26">
        <v>500000</v>
      </c>
      <c r="V48" s="26">
        <v>400000</v>
      </c>
      <c r="W48" s="33"/>
      <c r="Y48" s="33"/>
    </row>
    <row r="49" spans="1:25" ht="68.25" customHeight="1">
      <c r="A49" s="14"/>
      <c r="B49" s="14"/>
      <c r="C49" s="22" t="s">
        <v>195</v>
      </c>
      <c r="D49" s="22" t="s">
        <v>14</v>
      </c>
      <c r="E49" s="22" t="s">
        <v>27</v>
      </c>
      <c r="F49" s="22" t="s">
        <v>64</v>
      </c>
      <c r="G49" s="22" t="s">
        <v>83</v>
      </c>
      <c r="H49" s="22" t="s">
        <v>23</v>
      </c>
      <c r="I49" s="22" t="s">
        <v>41</v>
      </c>
      <c r="J49" s="22" t="s">
        <v>88</v>
      </c>
      <c r="K49" s="14" t="s">
        <v>134</v>
      </c>
      <c r="L49" s="14" t="s">
        <v>218</v>
      </c>
      <c r="M49" s="10">
        <v>1</v>
      </c>
      <c r="N49" s="10">
        <v>1</v>
      </c>
      <c r="O49" s="10">
        <v>1</v>
      </c>
      <c r="P49" s="10">
        <v>1</v>
      </c>
      <c r="Q49" s="11">
        <v>200000</v>
      </c>
      <c r="R49" s="11">
        <v>1691334.27</v>
      </c>
      <c r="S49" s="26">
        <v>1725000</v>
      </c>
      <c r="T49" s="26">
        <v>250000</v>
      </c>
      <c r="U49" s="26">
        <v>210000</v>
      </c>
      <c r="V49" s="26">
        <v>210000</v>
      </c>
      <c r="W49" s="33"/>
      <c r="Y49" s="33"/>
    </row>
    <row r="50" spans="1:25" ht="86.25" customHeight="1">
      <c r="A50" s="14"/>
      <c r="B50" s="14"/>
      <c r="C50" s="22" t="s">
        <v>195</v>
      </c>
      <c r="D50" s="22" t="s">
        <v>14</v>
      </c>
      <c r="E50" s="22" t="s">
        <v>27</v>
      </c>
      <c r="F50" s="22" t="s">
        <v>64</v>
      </c>
      <c r="G50" s="22" t="s">
        <v>83</v>
      </c>
      <c r="H50" s="22" t="s">
        <v>26</v>
      </c>
      <c r="I50" s="22" t="s">
        <v>41</v>
      </c>
      <c r="J50" s="22" t="s">
        <v>88</v>
      </c>
      <c r="K50" s="14" t="s">
        <v>135</v>
      </c>
      <c r="L50" s="14" t="s">
        <v>218</v>
      </c>
      <c r="M50" s="10">
        <v>0.5</v>
      </c>
      <c r="N50" s="10">
        <v>0.5</v>
      </c>
      <c r="O50" s="10">
        <v>0.5</v>
      </c>
      <c r="P50" s="10">
        <v>0.5</v>
      </c>
      <c r="Q50" s="11">
        <v>650000</v>
      </c>
      <c r="R50" s="11">
        <v>65064.9</v>
      </c>
      <c r="S50" s="26">
        <v>70000</v>
      </c>
      <c r="T50" s="26">
        <v>150000</v>
      </c>
      <c r="U50" s="26">
        <v>190000</v>
      </c>
      <c r="V50" s="26">
        <v>190000</v>
      </c>
      <c r="W50" s="33"/>
      <c r="Y50" s="33"/>
    </row>
    <row r="51" spans="1:26" ht="63">
      <c r="A51" s="7" t="s">
        <v>36</v>
      </c>
      <c r="B51" s="7" t="s">
        <v>90</v>
      </c>
      <c r="C51" s="21"/>
      <c r="D51" s="21" t="s">
        <v>14</v>
      </c>
      <c r="E51" s="21" t="s">
        <v>29</v>
      </c>
      <c r="F51" s="21" t="s">
        <v>100</v>
      </c>
      <c r="G51" s="21" t="s">
        <v>66</v>
      </c>
      <c r="H51" s="21" t="s">
        <v>100</v>
      </c>
      <c r="I51" s="21" t="s">
        <v>41</v>
      </c>
      <c r="J51" s="21" t="s">
        <v>66</v>
      </c>
      <c r="K51" s="7"/>
      <c r="L51" s="7"/>
      <c r="M51" s="7"/>
      <c r="N51" s="7"/>
      <c r="O51" s="7"/>
      <c r="P51" s="7"/>
      <c r="Q51" s="8">
        <f aca="true" t="shared" si="9" ref="Q51:V51">SUM(Q52:Q70)</f>
        <v>980000</v>
      </c>
      <c r="R51" s="8">
        <f t="shared" si="9"/>
        <v>714148.99</v>
      </c>
      <c r="S51" s="8">
        <f t="shared" si="9"/>
        <v>850000</v>
      </c>
      <c r="T51" s="8">
        <f t="shared" si="9"/>
        <v>890000</v>
      </c>
      <c r="U51" s="8">
        <f t="shared" si="9"/>
        <v>900000</v>
      </c>
      <c r="V51" s="8">
        <f t="shared" si="9"/>
        <v>950000</v>
      </c>
      <c r="W51" s="33"/>
      <c r="X51" s="33"/>
      <c r="Y51" s="33"/>
      <c r="Z51" s="33"/>
    </row>
    <row r="52" spans="1:24" ht="76.5" customHeight="1">
      <c r="A52" s="14"/>
      <c r="B52" s="14"/>
      <c r="C52" s="22" t="s">
        <v>93</v>
      </c>
      <c r="D52" s="22" t="s">
        <v>14</v>
      </c>
      <c r="E52" s="22" t="s">
        <v>29</v>
      </c>
      <c r="F52" s="22" t="s">
        <v>94</v>
      </c>
      <c r="G52" s="22" t="s">
        <v>62</v>
      </c>
      <c r="H52" s="22" t="s">
        <v>61</v>
      </c>
      <c r="I52" s="22" t="s">
        <v>41</v>
      </c>
      <c r="J52" s="22" t="s">
        <v>89</v>
      </c>
      <c r="K52" s="14" t="s">
        <v>136</v>
      </c>
      <c r="L52" s="14" t="s">
        <v>167</v>
      </c>
      <c r="M52" s="10">
        <v>1</v>
      </c>
      <c r="N52" s="10">
        <v>1</v>
      </c>
      <c r="O52" s="10">
        <v>1</v>
      </c>
      <c r="P52" s="10">
        <v>1</v>
      </c>
      <c r="Q52" s="11">
        <v>15000</v>
      </c>
      <c r="R52" s="11">
        <v>40887.5</v>
      </c>
      <c r="S52" s="11">
        <v>41000</v>
      </c>
      <c r="T52" s="11">
        <v>30000</v>
      </c>
      <c r="U52" s="11">
        <v>32000</v>
      </c>
      <c r="V52" s="11">
        <v>16000</v>
      </c>
      <c r="W52" s="38"/>
      <c r="X52" s="33"/>
    </row>
    <row r="53" spans="1:24" ht="74.25" customHeight="1">
      <c r="A53" s="14"/>
      <c r="B53" s="14"/>
      <c r="C53" s="22" t="s">
        <v>38</v>
      </c>
      <c r="D53" s="22" t="s">
        <v>14</v>
      </c>
      <c r="E53" s="22" t="s">
        <v>29</v>
      </c>
      <c r="F53" s="22" t="s">
        <v>53</v>
      </c>
      <c r="G53" s="22" t="s">
        <v>46</v>
      </c>
      <c r="H53" s="22" t="s">
        <v>39</v>
      </c>
      <c r="I53" s="22" t="s">
        <v>41</v>
      </c>
      <c r="J53" s="22" t="s">
        <v>89</v>
      </c>
      <c r="K53" s="14" t="s">
        <v>137</v>
      </c>
      <c r="L53" s="9" t="s">
        <v>43</v>
      </c>
      <c r="M53" s="10">
        <v>0.5</v>
      </c>
      <c r="N53" s="10">
        <v>0.5</v>
      </c>
      <c r="O53" s="10">
        <v>0.5</v>
      </c>
      <c r="P53" s="10">
        <v>0.5</v>
      </c>
      <c r="Q53" s="11">
        <v>12000</v>
      </c>
      <c r="R53" s="11">
        <v>25</v>
      </c>
      <c r="S53" s="11">
        <v>12000</v>
      </c>
      <c r="T53" s="11">
        <v>1000</v>
      </c>
      <c r="U53" s="11">
        <v>1000</v>
      </c>
      <c r="V53" s="11">
        <v>10000</v>
      </c>
      <c r="W53" s="38"/>
      <c r="X53" s="33"/>
    </row>
    <row r="54" spans="1:24" ht="61.5" customHeight="1">
      <c r="A54" s="14"/>
      <c r="B54" s="14"/>
      <c r="C54" s="22" t="s">
        <v>38</v>
      </c>
      <c r="D54" s="22" t="s">
        <v>14</v>
      </c>
      <c r="E54" s="22" t="s">
        <v>29</v>
      </c>
      <c r="F54" s="22" t="s">
        <v>53</v>
      </c>
      <c r="G54" s="22" t="s">
        <v>48</v>
      </c>
      <c r="H54" s="22" t="s">
        <v>39</v>
      </c>
      <c r="I54" s="22" t="s">
        <v>41</v>
      </c>
      <c r="J54" s="22" t="s">
        <v>89</v>
      </c>
      <c r="K54" s="14" t="s">
        <v>138</v>
      </c>
      <c r="L54" s="9" t="s">
        <v>43</v>
      </c>
      <c r="M54" s="10">
        <v>0.5</v>
      </c>
      <c r="N54" s="10">
        <v>0.5</v>
      </c>
      <c r="O54" s="10">
        <v>0.5</v>
      </c>
      <c r="P54" s="10">
        <v>0.5</v>
      </c>
      <c r="Q54" s="11">
        <v>6000</v>
      </c>
      <c r="R54" s="11">
        <v>10000</v>
      </c>
      <c r="S54" s="11">
        <v>1000</v>
      </c>
      <c r="T54" s="11">
        <v>5000</v>
      </c>
      <c r="U54" s="11">
        <v>4000</v>
      </c>
      <c r="V54" s="11">
        <v>4000</v>
      </c>
      <c r="W54" s="38"/>
      <c r="X54" s="33"/>
    </row>
    <row r="55" spans="1:24" ht="72.75" customHeight="1">
      <c r="A55" s="14"/>
      <c r="B55" s="14"/>
      <c r="C55" s="22" t="s">
        <v>71</v>
      </c>
      <c r="D55" s="22" t="s">
        <v>14</v>
      </c>
      <c r="E55" s="22" t="s">
        <v>29</v>
      </c>
      <c r="F55" s="22" t="s">
        <v>64</v>
      </c>
      <c r="G55" s="22" t="s">
        <v>66</v>
      </c>
      <c r="H55" s="22" t="s">
        <v>39</v>
      </c>
      <c r="I55" s="22" t="s">
        <v>41</v>
      </c>
      <c r="J55" s="22" t="s">
        <v>89</v>
      </c>
      <c r="K55" s="14" t="s">
        <v>139</v>
      </c>
      <c r="L55" s="9" t="s">
        <v>43</v>
      </c>
      <c r="M55" s="30">
        <v>1</v>
      </c>
      <c r="N55" s="30">
        <v>1</v>
      </c>
      <c r="O55" s="30">
        <v>1</v>
      </c>
      <c r="P55" s="30">
        <v>1</v>
      </c>
      <c r="Q55" s="11">
        <v>15000</v>
      </c>
      <c r="R55" s="11">
        <v>200900</v>
      </c>
      <c r="S55" s="11">
        <v>220000</v>
      </c>
      <c r="T55" s="11">
        <v>200000</v>
      </c>
      <c r="U55" s="11">
        <v>210000</v>
      </c>
      <c r="V55" s="11">
        <v>210000</v>
      </c>
      <c r="W55" s="38"/>
      <c r="X55" s="33"/>
    </row>
    <row r="56" spans="1:24" ht="67.5" customHeight="1">
      <c r="A56" s="14"/>
      <c r="B56" s="14"/>
      <c r="C56" s="29" t="s">
        <v>71</v>
      </c>
      <c r="D56" s="22" t="s">
        <v>14</v>
      </c>
      <c r="E56" s="22" t="s">
        <v>29</v>
      </c>
      <c r="F56" s="22" t="s">
        <v>69</v>
      </c>
      <c r="G56" s="22" t="s">
        <v>45</v>
      </c>
      <c r="H56" s="22" t="s">
        <v>39</v>
      </c>
      <c r="I56" s="22" t="s">
        <v>41</v>
      </c>
      <c r="J56" s="22" t="s">
        <v>89</v>
      </c>
      <c r="K56" s="14" t="s">
        <v>140</v>
      </c>
      <c r="L56" s="28" t="s">
        <v>168</v>
      </c>
      <c r="M56" s="30">
        <v>1</v>
      </c>
      <c r="N56" s="30">
        <v>1</v>
      </c>
      <c r="O56" s="30">
        <v>1</v>
      </c>
      <c r="P56" s="30">
        <v>1</v>
      </c>
      <c r="Q56" s="11"/>
      <c r="R56" s="11"/>
      <c r="S56" s="11"/>
      <c r="T56" s="11"/>
      <c r="U56" s="11"/>
      <c r="V56" s="11"/>
      <c r="W56" s="38"/>
      <c r="X56" s="33"/>
    </row>
    <row r="57" spans="1:24" ht="101.25" customHeight="1">
      <c r="A57" s="14"/>
      <c r="B57" s="14"/>
      <c r="C57" s="29" t="s">
        <v>71</v>
      </c>
      <c r="D57" s="22" t="s">
        <v>14</v>
      </c>
      <c r="E57" s="22" t="s">
        <v>29</v>
      </c>
      <c r="F57" s="22" t="s">
        <v>95</v>
      </c>
      <c r="G57" s="22" t="s">
        <v>62</v>
      </c>
      <c r="H57" s="22" t="s">
        <v>39</v>
      </c>
      <c r="I57" s="22" t="s">
        <v>41</v>
      </c>
      <c r="J57" s="22" t="s">
        <v>89</v>
      </c>
      <c r="K57" s="14" t="s">
        <v>141</v>
      </c>
      <c r="L57" s="28" t="s">
        <v>168</v>
      </c>
      <c r="M57" s="30">
        <v>1</v>
      </c>
      <c r="N57" s="30">
        <v>1</v>
      </c>
      <c r="O57" s="30">
        <v>1</v>
      </c>
      <c r="P57" s="30">
        <v>1</v>
      </c>
      <c r="Q57" s="11"/>
      <c r="R57" s="11"/>
      <c r="S57" s="11"/>
      <c r="T57" s="11">
        <v>10000</v>
      </c>
      <c r="U57" s="11">
        <v>6000</v>
      </c>
      <c r="V57" s="11">
        <v>20000</v>
      </c>
      <c r="W57" s="38"/>
      <c r="X57" s="33"/>
    </row>
    <row r="58" spans="1:24" ht="63.75" customHeight="1">
      <c r="A58" s="14"/>
      <c r="B58" s="14"/>
      <c r="C58" s="31" t="s">
        <v>171</v>
      </c>
      <c r="D58" s="22" t="s">
        <v>14</v>
      </c>
      <c r="E58" s="22" t="s">
        <v>29</v>
      </c>
      <c r="F58" s="22" t="s">
        <v>95</v>
      </c>
      <c r="G58" s="22" t="s">
        <v>142</v>
      </c>
      <c r="H58" s="22" t="s">
        <v>39</v>
      </c>
      <c r="I58" s="22" t="s">
        <v>41</v>
      </c>
      <c r="J58" s="22" t="s">
        <v>89</v>
      </c>
      <c r="K58" s="14" t="s">
        <v>143</v>
      </c>
      <c r="L58" s="32" t="s">
        <v>172</v>
      </c>
      <c r="M58" s="30">
        <v>1</v>
      </c>
      <c r="N58" s="30">
        <v>1</v>
      </c>
      <c r="O58" s="30">
        <v>1</v>
      </c>
      <c r="P58" s="30">
        <v>1</v>
      </c>
      <c r="Q58" s="11"/>
      <c r="R58" s="11">
        <v>25000</v>
      </c>
      <c r="S58" s="11">
        <v>25000</v>
      </c>
      <c r="T58" s="11">
        <v>21000</v>
      </c>
      <c r="U58" s="11">
        <v>20000</v>
      </c>
      <c r="V58" s="11">
        <v>20000</v>
      </c>
      <c r="W58" s="38"/>
      <c r="X58" s="33"/>
    </row>
    <row r="59" spans="1:24" ht="40.5" customHeight="1">
      <c r="A59" s="14"/>
      <c r="B59" s="14"/>
      <c r="C59" s="31" t="s">
        <v>71</v>
      </c>
      <c r="D59" s="22" t="s">
        <v>14</v>
      </c>
      <c r="E59" s="22" t="s">
        <v>29</v>
      </c>
      <c r="F59" s="22" t="s">
        <v>92</v>
      </c>
      <c r="G59" s="22" t="s">
        <v>45</v>
      </c>
      <c r="H59" s="22" t="s">
        <v>40</v>
      </c>
      <c r="I59" s="22" t="s">
        <v>41</v>
      </c>
      <c r="J59" s="22" t="s">
        <v>89</v>
      </c>
      <c r="K59" s="14" t="s">
        <v>228</v>
      </c>
      <c r="L59" s="32"/>
      <c r="M59" s="30"/>
      <c r="N59" s="30"/>
      <c r="O59" s="30"/>
      <c r="P59" s="30"/>
      <c r="Q59" s="11"/>
      <c r="R59" s="11">
        <v>40000</v>
      </c>
      <c r="S59" s="11">
        <v>40000</v>
      </c>
      <c r="T59" s="11">
        <v>40000</v>
      </c>
      <c r="U59" s="11">
        <v>42000</v>
      </c>
      <c r="V59" s="11">
        <v>42000</v>
      </c>
      <c r="W59" s="38"/>
      <c r="X59" s="33"/>
    </row>
    <row r="60" spans="1:24" ht="63">
      <c r="A60" s="14"/>
      <c r="B60" s="14"/>
      <c r="C60" s="29" t="s">
        <v>169</v>
      </c>
      <c r="D60" s="22" t="s">
        <v>14</v>
      </c>
      <c r="E60" s="22" t="s">
        <v>29</v>
      </c>
      <c r="F60" s="22" t="s">
        <v>144</v>
      </c>
      <c r="G60" s="22" t="s">
        <v>66</v>
      </c>
      <c r="H60" s="22" t="s">
        <v>39</v>
      </c>
      <c r="I60" s="22" t="s">
        <v>41</v>
      </c>
      <c r="J60" s="22" t="s">
        <v>89</v>
      </c>
      <c r="K60" s="14" t="s">
        <v>145</v>
      </c>
      <c r="L60" s="28" t="s">
        <v>170</v>
      </c>
      <c r="M60" s="23">
        <v>1</v>
      </c>
      <c r="N60" s="23">
        <v>1</v>
      </c>
      <c r="O60" s="23">
        <v>1</v>
      </c>
      <c r="P60" s="23">
        <v>1</v>
      </c>
      <c r="Q60" s="11"/>
      <c r="R60" s="11">
        <v>12000</v>
      </c>
      <c r="S60" s="11">
        <v>12000</v>
      </c>
      <c r="T60" s="11">
        <v>15000</v>
      </c>
      <c r="U60" s="11">
        <v>15000</v>
      </c>
      <c r="V60" s="11">
        <v>16000</v>
      </c>
      <c r="W60" s="38"/>
      <c r="X60" s="33"/>
    </row>
    <row r="61" spans="1:24" ht="55.5" customHeight="1">
      <c r="A61" s="14"/>
      <c r="B61" s="14"/>
      <c r="C61" s="31" t="s">
        <v>71</v>
      </c>
      <c r="D61" s="22" t="s">
        <v>14</v>
      </c>
      <c r="E61" s="22" t="s">
        <v>29</v>
      </c>
      <c r="F61" s="22" t="s">
        <v>144</v>
      </c>
      <c r="G61" s="22" t="s">
        <v>66</v>
      </c>
      <c r="H61" s="22" t="s">
        <v>39</v>
      </c>
      <c r="I61" s="22" t="s">
        <v>41</v>
      </c>
      <c r="J61" s="22" t="s">
        <v>89</v>
      </c>
      <c r="K61" s="14" t="s">
        <v>145</v>
      </c>
      <c r="L61" s="28" t="s">
        <v>168</v>
      </c>
      <c r="M61" s="23">
        <v>1</v>
      </c>
      <c r="N61" s="23">
        <v>1</v>
      </c>
      <c r="O61" s="23">
        <v>1</v>
      </c>
      <c r="P61" s="23">
        <v>1</v>
      </c>
      <c r="Q61" s="34"/>
      <c r="R61" s="11"/>
      <c r="S61" s="11"/>
      <c r="T61" s="11"/>
      <c r="U61" s="11"/>
      <c r="V61" s="11"/>
      <c r="W61" s="38"/>
      <c r="X61" s="33"/>
    </row>
    <row r="62" spans="1:24" ht="61.5" customHeight="1">
      <c r="A62" s="14"/>
      <c r="B62" s="14"/>
      <c r="C62" s="31" t="s">
        <v>77</v>
      </c>
      <c r="D62" s="22" t="s">
        <v>14</v>
      </c>
      <c r="E62" s="22" t="s">
        <v>29</v>
      </c>
      <c r="F62" s="22" t="s">
        <v>146</v>
      </c>
      <c r="G62" s="22" t="s">
        <v>48</v>
      </c>
      <c r="H62" s="22" t="s">
        <v>61</v>
      </c>
      <c r="I62" s="22" t="s">
        <v>41</v>
      </c>
      <c r="J62" s="22" t="s">
        <v>89</v>
      </c>
      <c r="K62" s="14" t="s">
        <v>147</v>
      </c>
      <c r="L62" s="32" t="s">
        <v>173</v>
      </c>
      <c r="M62" s="30">
        <v>1</v>
      </c>
      <c r="N62" s="30">
        <v>1</v>
      </c>
      <c r="O62" s="30">
        <v>1</v>
      </c>
      <c r="P62" s="30">
        <v>1</v>
      </c>
      <c r="Q62" s="11"/>
      <c r="R62" s="11"/>
      <c r="S62" s="11"/>
      <c r="T62" s="11">
        <v>0</v>
      </c>
      <c r="U62" s="11">
        <v>0</v>
      </c>
      <c r="V62" s="11">
        <v>0</v>
      </c>
      <c r="W62" s="38"/>
      <c r="X62" s="33"/>
    </row>
    <row r="63" spans="1:24" ht="78.75">
      <c r="A63" s="14"/>
      <c r="B63" s="14"/>
      <c r="C63" s="31" t="s">
        <v>71</v>
      </c>
      <c r="D63" s="22" t="s">
        <v>14</v>
      </c>
      <c r="E63" s="22" t="s">
        <v>29</v>
      </c>
      <c r="F63" s="22" t="s">
        <v>148</v>
      </c>
      <c r="G63" s="22" t="s">
        <v>66</v>
      </c>
      <c r="H63" s="22" t="s">
        <v>39</v>
      </c>
      <c r="I63" s="22" t="s">
        <v>41</v>
      </c>
      <c r="J63" s="22" t="s">
        <v>89</v>
      </c>
      <c r="K63" s="14" t="s">
        <v>149</v>
      </c>
      <c r="L63" s="32" t="s">
        <v>168</v>
      </c>
      <c r="M63" s="30">
        <v>1</v>
      </c>
      <c r="N63" s="30">
        <v>1</v>
      </c>
      <c r="O63" s="30">
        <v>1</v>
      </c>
      <c r="P63" s="30">
        <v>1</v>
      </c>
      <c r="Q63" s="11">
        <v>20000</v>
      </c>
      <c r="R63" s="11">
        <v>52100</v>
      </c>
      <c r="S63" s="11">
        <v>52100</v>
      </c>
      <c r="T63" s="11">
        <v>35000</v>
      </c>
      <c r="U63" s="11">
        <v>34000</v>
      </c>
      <c r="V63" s="11">
        <v>34000</v>
      </c>
      <c r="W63" s="38"/>
      <c r="X63" s="33"/>
    </row>
    <row r="64" spans="1:24" ht="108" customHeight="1">
      <c r="A64" s="14"/>
      <c r="B64" s="14"/>
      <c r="C64" s="31" t="s">
        <v>196</v>
      </c>
      <c r="D64" s="22" t="s">
        <v>14</v>
      </c>
      <c r="E64" s="22" t="s">
        <v>29</v>
      </c>
      <c r="F64" s="22" t="s">
        <v>150</v>
      </c>
      <c r="G64" s="22" t="s">
        <v>66</v>
      </c>
      <c r="H64" s="22" t="s">
        <v>61</v>
      </c>
      <c r="I64" s="22" t="s">
        <v>41</v>
      </c>
      <c r="J64" s="22" t="s">
        <v>89</v>
      </c>
      <c r="K64" s="14" t="s">
        <v>151</v>
      </c>
      <c r="L64" s="32" t="s">
        <v>205</v>
      </c>
      <c r="M64" s="30">
        <v>1</v>
      </c>
      <c r="N64" s="30">
        <v>1</v>
      </c>
      <c r="O64" s="30">
        <v>1</v>
      </c>
      <c r="P64" s="30">
        <v>1</v>
      </c>
      <c r="Q64" s="11"/>
      <c r="R64" s="11">
        <v>3000</v>
      </c>
      <c r="S64" s="11">
        <v>3000</v>
      </c>
      <c r="T64" s="11">
        <v>1000</v>
      </c>
      <c r="U64" s="11">
        <v>1000</v>
      </c>
      <c r="V64" s="12">
        <v>1000</v>
      </c>
      <c r="W64" s="38"/>
      <c r="X64" s="33"/>
    </row>
    <row r="65" spans="1:24" ht="51" customHeight="1">
      <c r="A65" s="14"/>
      <c r="B65" s="14"/>
      <c r="C65" s="31" t="s">
        <v>77</v>
      </c>
      <c r="D65" s="22" t="s">
        <v>14</v>
      </c>
      <c r="E65" s="22" t="s">
        <v>29</v>
      </c>
      <c r="F65" s="22" t="s">
        <v>92</v>
      </c>
      <c r="G65" s="22" t="s">
        <v>62</v>
      </c>
      <c r="H65" s="22" t="s">
        <v>61</v>
      </c>
      <c r="I65" s="22" t="s">
        <v>41</v>
      </c>
      <c r="J65" s="22" t="s">
        <v>89</v>
      </c>
      <c r="K65" s="14" t="s">
        <v>152</v>
      </c>
      <c r="L65" s="32" t="s">
        <v>173</v>
      </c>
      <c r="M65" s="23">
        <v>1</v>
      </c>
      <c r="N65" s="23">
        <v>1</v>
      </c>
      <c r="O65" s="23">
        <v>1</v>
      </c>
      <c r="P65" s="23">
        <v>1</v>
      </c>
      <c r="Q65" s="11"/>
      <c r="R65" s="11">
        <v>0</v>
      </c>
      <c r="S65" s="11"/>
      <c r="T65" s="11"/>
      <c r="U65" s="11"/>
      <c r="V65" s="11"/>
      <c r="W65" s="38"/>
      <c r="X65" s="33"/>
    </row>
    <row r="66" spans="1:24" ht="46.5" customHeight="1">
      <c r="A66" s="14"/>
      <c r="B66" s="14"/>
      <c r="C66" s="31" t="s">
        <v>71</v>
      </c>
      <c r="D66" s="22" t="s">
        <v>14</v>
      </c>
      <c r="E66" s="22" t="s">
        <v>29</v>
      </c>
      <c r="F66" s="22" t="s">
        <v>92</v>
      </c>
      <c r="G66" s="22" t="s">
        <v>62</v>
      </c>
      <c r="H66" s="22" t="s">
        <v>61</v>
      </c>
      <c r="I66" s="22" t="s">
        <v>41</v>
      </c>
      <c r="J66" s="22" t="s">
        <v>89</v>
      </c>
      <c r="K66" s="14" t="s">
        <v>152</v>
      </c>
      <c r="L66" s="32" t="s">
        <v>168</v>
      </c>
      <c r="M66" s="23">
        <v>1</v>
      </c>
      <c r="N66" s="23">
        <v>1</v>
      </c>
      <c r="O66" s="23">
        <v>1</v>
      </c>
      <c r="P66" s="23">
        <v>1</v>
      </c>
      <c r="Q66" s="11"/>
      <c r="R66" s="11"/>
      <c r="S66" s="11"/>
      <c r="T66" s="11"/>
      <c r="U66" s="11"/>
      <c r="V66" s="11"/>
      <c r="W66" s="38"/>
      <c r="X66" s="33"/>
    </row>
    <row r="67" spans="1:24" ht="51" customHeight="1">
      <c r="A67" s="14"/>
      <c r="B67" s="14"/>
      <c r="C67" s="31" t="s">
        <v>174</v>
      </c>
      <c r="D67" s="22" t="s">
        <v>14</v>
      </c>
      <c r="E67" s="22" t="s">
        <v>29</v>
      </c>
      <c r="F67" s="22" t="s">
        <v>92</v>
      </c>
      <c r="G67" s="22" t="s">
        <v>62</v>
      </c>
      <c r="H67" s="22" t="s">
        <v>61</v>
      </c>
      <c r="I67" s="22" t="s">
        <v>41</v>
      </c>
      <c r="J67" s="22" t="s">
        <v>89</v>
      </c>
      <c r="K67" s="14" t="s">
        <v>152</v>
      </c>
      <c r="L67" s="32" t="s">
        <v>175</v>
      </c>
      <c r="M67" s="23">
        <v>1</v>
      </c>
      <c r="N67" s="23">
        <v>1</v>
      </c>
      <c r="O67" s="23">
        <v>1</v>
      </c>
      <c r="P67" s="23">
        <v>1</v>
      </c>
      <c r="Q67" s="11"/>
      <c r="R67" s="11"/>
      <c r="S67" s="11"/>
      <c r="T67" s="11"/>
      <c r="U67" s="11"/>
      <c r="V67" s="11"/>
      <c r="W67" s="38"/>
      <c r="X67" s="33"/>
    </row>
    <row r="68" spans="1:24" ht="47.25">
      <c r="A68" s="14"/>
      <c r="B68" s="14"/>
      <c r="C68" s="31" t="s">
        <v>176</v>
      </c>
      <c r="D68" s="22" t="s">
        <v>14</v>
      </c>
      <c r="E68" s="22" t="s">
        <v>29</v>
      </c>
      <c r="F68" s="22" t="s">
        <v>92</v>
      </c>
      <c r="G68" s="22" t="s">
        <v>62</v>
      </c>
      <c r="H68" s="22" t="s">
        <v>61</v>
      </c>
      <c r="I68" s="22" t="s">
        <v>41</v>
      </c>
      <c r="J68" s="22" t="s">
        <v>89</v>
      </c>
      <c r="K68" s="14" t="s">
        <v>152</v>
      </c>
      <c r="L68" s="32" t="s">
        <v>177</v>
      </c>
      <c r="M68" s="23">
        <v>1</v>
      </c>
      <c r="N68" s="23">
        <v>1</v>
      </c>
      <c r="O68" s="23">
        <v>1</v>
      </c>
      <c r="P68" s="23">
        <v>1</v>
      </c>
      <c r="Q68" s="11"/>
      <c r="R68" s="11"/>
      <c r="S68" s="11"/>
      <c r="T68" s="11"/>
      <c r="U68" s="11"/>
      <c r="V68" s="11"/>
      <c r="W68" s="38"/>
      <c r="X68" s="33"/>
    </row>
    <row r="69" spans="1:24" ht="79.5" customHeight="1">
      <c r="A69" s="14"/>
      <c r="B69" s="14"/>
      <c r="C69" s="31" t="s">
        <v>178</v>
      </c>
      <c r="D69" s="22" t="s">
        <v>14</v>
      </c>
      <c r="E69" s="22" t="s">
        <v>29</v>
      </c>
      <c r="F69" s="22" t="s">
        <v>92</v>
      </c>
      <c r="G69" s="22" t="s">
        <v>62</v>
      </c>
      <c r="H69" s="22" t="s">
        <v>61</v>
      </c>
      <c r="I69" s="22" t="s">
        <v>41</v>
      </c>
      <c r="J69" s="22" t="s">
        <v>89</v>
      </c>
      <c r="K69" s="14" t="s">
        <v>152</v>
      </c>
      <c r="L69" s="32" t="s">
        <v>179</v>
      </c>
      <c r="M69" s="23">
        <v>1</v>
      </c>
      <c r="N69" s="23">
        <v>1</v>
      </c>
      <c r="O69" s="23">
        <v>1</v>
      </c>
      <c r="P69" s="23">
        <v>1</v>
      </c>
      <c r="Q69" s="11"/>
      <c r="R69" s="11"/>
      <c r="S69" s="11"/>
      <c r="T69" s="11"/>
      <c r="U69" s="11"/>
      <c r="V69" s="11"/>
      <c r="W69" s="38"/>
      <c r="X69" s="33"/>
    </row>
    <row r="70" spans="1:24" ht="47.25">
      <c r="A70" s="14"/>
      <c r="B70" s="14"/>
      <c r="C70" s="31" t="s">
        <v>196</v>
      </c>
      <c r="D70" s="22" t="s">
        <v>14</v>
      </c>
      <c r="E70" s="22" t="s">
        <v>29</v>
      </c>
      <c r="F70" s="22" t="s">
        <v>92</v>
      </c>
      <c r="G70" s="22" t="s">
        <v>62</v>
      </c>
      <c r="H70" s="22" t="s">
        <v>61</v>
      </c>
      <c r="I70" s="22" t="s">
        <v>41</v>
      </c>
      <c r="J70" s="22" t="s">
        <v>89</v>
      </c>
      <c r="K70" s="14" t="s">
        <v>152</v>
      </c>
      <c r="L70" s="32" t="s">
        <v>193</v>
      </c>
      <c r="M70" s="23">
        <v>1</v>
      </c>
      <c r="N70" s="23">
        <v>1</v>
      </c>
      <c r="O70" s="23">
        <v>1</v>
      </c>
      <c r="P70" s="23">
        <v>1</v>
      </c>
      <c r="Q70" s="11">
        <v>912000</v>
      </c>
      <c r="R70" s="11">
        <v>330236.49</v>
      </c>
      <c r="S70" s="11">
        <v>443900</v>
      </c>
      <c r="T70" s="11">
        <v>532000</v>
      </c>
      <c r="U70" s="11">
        <v>535000</v>
      </c>
      <c r="V70" s="11">
        <v>577000</v>
      </c>
      <c r="W70" s="38"/>
      <c r="X70" s="33"/>
    </row>
    <row r="71" spans="1:24" ht="68.25" customHeight="1">
      <c r="A71" s="7" t="s">
        <v>36</v>
      </c>
      <c r="B71" s="41" t="s">
        <v>198</v>
      </c>
      <c r="C71" s="31"/>
      <c r="D71" s="22"/>
      <c r="E71" s="22"/>
      <c r="F71" s="22"/>
      <c r="G71" s="22"/>
      <c r="H71" s="22"/>
      <c r="I71" s="22"/>
      <c r="J71" s="22"/>
      <c r="K71" s="14"/>
      <c r="L71" s="32"/>
      <c r="M71" s="23"/>
      <c r="N71" s="23"/>
      <c r="O71" s="23"/>
      <c r="P71" s="23"/>
      <c r="Q71" s="11">
        <f aca="true" t="shared" si="10" ref="Q71:V71">SUM(Q72)</f>
        <v>1000</v>
      </c>
      <c r="R71" s="11">
        <f t="shared" si="10"/>
        <v>19089.61</v>
      </c>
      <c r="S71" s="11">
        <f t="shared" si="10"/>
        <v>19100</v>
      </c>
      <c r="T71" s="11">
        <f t="shared" si="10"/>
        <v>10000</v>
      </c>
      <c r="U71" s="11">
        <f t="shared" si="10"/>
        <v>12000</v>
      </c>
      <c r="V71" s="11">
        <f t="shared" si="10"/>
        <v>12000</v>
      </c>
      <c r="W71" s="38"/>
      <c r="X71" s="33"/>
    </row>
    <row r="72" spans="1:24" ht="57" customHeight="1">
      <c r="A72" s="14"/>
      <c r="B72" s="14" t="s">
        <v>199</v>
      </c>
      <c r="C72" s="31" t="s">
        <v>196</v>
      </c>
      <c r="D72" s="22"/>
      <c r="E72" s="22"/>
      <c r="F72" s="22"/>
      <c r="G72" s="22" t="s">
        <v>62</v>
      </c>
      <c r="H72" s="22" t="s">
        <v>61</v>
      </c>
      <c r="I72" s="22" t="s">
        <v>41</v>
      </c>
      <c r="J72" s="22" t="s">
        <v>197</v>
      </c>
      <c r="K72" s="14" t="s">
        <v>199</v>
      </c>
      <c r="L72" s="40" t="s">
        <v>200</v>
      </c>
      <c r="M72" s="23">
        <v>1</v>
      </c>
      <c r="N72" s="23">
        <v>1</v>
      </c>
      <c r="O72" s="23">
        <v>1</v>
      </c>
      <c r="P72" s="23">
        <v>1</v>
      </c>
      <c r="Q72" s="11">
        <v>1000</v>
      </c>
      <c r="R72" s="11">
        <v>19089.61</v>
      </c>
      <c r="S72" s="11">
        <v>19100</v>
      </c>
      <c r="T72" s="11">
        <v>10000</v>
      </c>
      <c r="U72" s="11">
        <v>12000</v>
      </c>
      <c r="V72" s="11">
        <v>12000</v>
      </c>
      <c r="W72" s="38"/>
      <c r="X72" s="33"/>
    </row>
    <row r="73" spans="1:22" ht="54" customHeight="1">
      <c r="A73" s="5" t="s">
        <v>99</v>
      </c>
      <c r="B73" s="5"/>
      <c r="C73" s="20"/>
      <c r="D73" s="20" t="s">
        <v>15</v>
      </c>
      <c r="E73" s="20" t="s">
        <v>100</v>
      </c>
      <c r="F73" s="20" t="s">
        <v>100</v>
      </c>
      <c r="G73" s="20" t="s">
        <v>66</v>
      </c>
      <c r="H73" s="20" t="s">
        <v>100</v>
      </c>
      <c r="I73" s="20" t="s">
        <v>41</v>
      </c>
      <c r="J73" s="20" t="s">
        <v>66</v>
      </c>
      <c r="K73" s="5"/>
      <c r="L73" s="6"/>
      <c r="M73" s="6"/>
      <c r="N73" s="6"/>
      <c r="O73" s="6"/>
      <c r="P73" s="6"/>
      <c r="Q73" s="6">
        <f aca="true" t="shared" si="11" ref="Q73:V73">Q74+Q77+Q85+Q94+Q98</f>
        <v>436454271.78000003</v>
      </c>
      <c r="R73" s="6">
        <f t="shared" si="11"/>
        <v>279216025.27</v>
      </c>
      <c r="S73" s="6">
        <f t="shared" si="11"/>
        <v>436454271.78000003</v>
      </c>
      <c r="T73" s="6">
        <f t="shared" si="11"/>
        <v>249783767.12</v>
      </c>
      <c r="U73" s="6">
        <f t="shared" si="11"/>
        <v>231617045.19</v>
      </c>
      <c r="V73" s="6">
        <f t="shared" si="11"/>
        <v>234176877.03</v>
      </c>
    </row>
    <row r="74" spans="1:22" ht="78.75">
      <c r="A74" s="7" t="s">
        <v>101</v>
      </c>
      <c r="B74" s="7" t="s">
        <v>102</v>
      </c>
      <c r="C74" s="21"/>
      <c r="D74" s="21" t="s">
        <v>15</v>
      </c>
      <c r="E74" s="21" t="s">
        <v>40</v>
      </c>
      <c r="F74" s="21" t="s">
        <v>23</v>
      </c>
      <c r="G74" s="21" t="s">
        <v>66</v>
      </c>
      <c r="H74" s="21" t="s">
        <v>100</v>
      </c>
      <c r="I74" s="21" t="s">
        <v>41</v>
      </c>
      <c r="J74" s="21" t="s">
        <v>120</v>
      </c>
      <c r="K74" s="7"/>
      <c r="L74" s="7"/>
      <c r="M74" s="7"/>
      <c r="N74" s="7"/>
      <c r="O74" s="7"/>
      <c r="P74" s="7"/>
      <c r="Q74" s="8">
        <f aca="true" t="shared" si="12" ref="Q74:V74">SUM(Q75:Q76)</f>
        <v>83642775.5</v>
      </c>
      <c r="R74" s="8">
        <f t="shared" si="12"/>
        <v>61684366</v>
      </c>
      <c r="S74" s="8">
        <f t="shared" si="12"/>
        <v>83642775.5</v>
      </c>
      <c r="T74" s="8">
        <f t="shared" si="12"/>
        <v>61780800</v>
      </c>
      <c r="U74" s="8">
        <f t="shared" si="12"/>
        <v>46664000</v>
      </c>
      <c r="V74" s="8">
        <f t="shared" si="12"/>
        <v>44577000</v>
      </c>
    </row>
    <row r="75" spans="1:22" ht="57.75" customHeight="1">
      <c r="A75" s="14"/>
      <c r="B75" s="14"/>
      <c r="C75" s="22" t="s">
        <v>201</v>
      </c>
      <c r="D75" s="22" t="s">
        <v>15</v>
      </c>
      <c r="E75" s="22" t="s">
        <v>40</v>
      </c>
      <c r="F75" s="22" t="s">
        <v>28</v>
      </c>
      <c r="G75" s="22" t="s">
        <v>103</v>
      </c>
      <c r="H75" s="22" t="s">
        <v>61</v>
      </c>
      <c r="I75" s="22" t="s">
        <v>41</v>
      </c>
      <c r="J75" s="42" t="s">
        <v>120</v>
      </c>
      <c r="K75" s="14" t="s">
        <v>153</v>
      </c>
      <c r="L75" s="14" t="s">
        <v>202</v>
      </c>
      <c r="M75" s="15"/>
      <c r="N75" s="15"/>
      <c r="O75" s="15"/>
      <c r="P75" s="15"/>
      <c r="Q75" s="11">
        <v>48075000</v>
      </c>
      <c r="R75" s="11">
        <v>40062500</v>
      </c>
      <c r="S75" s="11">
        <v>48075000</v>
      </c>
      <c r="T75" s="11">
        <v>46904000</v>
      </c>
      <c r="U75" s="11">
        <v>46664000</v>
      </c>
      <c r="V75" s="11">
        <v>44577000</v>
      </c>
    </row>
    <row r="76" spans="1:22" ht="57" customHeight="1">
      <c r="A76" s="14"/>
      <c r="B76" s="9"/>
      <c r="C76" s="22" t="s">
        <v>201</v>
      </c>
      <c r="D76" s="22" t="s">
        <v>15</v>
      </c>
      <c r="E76" s="22" t="s">
        <v>40</v>
      </c>
      <c r="F76" s="22" t="s">
        <v>28</v>
      </c>
      <c r="G76" s="22" t="s">
        <v>180</v>
      </c>
      <c r="H76" s="22" t="s">
        <v>61</v>
      </c>
      <c r="I76" s="22" t="s">
        <v>41</v>
      </c>
      <c r="J76" s="42" t="s">
        <v>120</v>
      </c>
      <c r="K76" s="14" t="s">
        <v>154</v>
      </c>
      <c r="L76" s="14" t="s">
        <v>203</v>
      </c>
      <c r="M76" s="10"/>
      <c r="N76" s="10"/>
      <c r="O76" s="10"/>
      <c r="P76" s="10"/>
      <c r="Q76" s="26">
        <v>35567775.5</v>
      </c>
      <c r="R76" s="11">
        <v>21621866</v>
      </c>
      <c r="S76" s="11">
        <v>35567775.5</v>
      </c>
      <c r="T76" s="11">
        <v>14876800</v>
      </c>
      <c r="U76" s="11"/>
      <c r="V76" s="11"/>
    </row>
    <row r="77" spans="1:22" ht="105.75" customHeight="1">
      <c r="A77" s="7" t="s">
        <v>101</v>
      </c>
      <c r="B77" s="7" t="s">
        <v>104</v>
      </c>
      <c r="C77" s="21"/>
      <c r="D77" s="21" t="s">
        <v>15</v>
      </c>
      <c r="E77" s="21" t="s">
        <v>40</v>
      </c>
      <c r="F77" s="21" t="s">
        <v>40</v>
      </c>
      <c r="G77" s="21" t="s">
        <v>66</v>
      </c>
      <c r="H77" s="21" t="s">
        <v>100</v>
      </c>
      <c r="I77" s="21" t="s">
        <v>41</v>
      </c>
      <c r="J77" s="21" t="s">
        <v>120</v>
      </c>
      <c r="K77" s="7"/>
      <c r="L77" s="7"/>
      <c r="M77" s="7"/>
      <c r="N77" s="7"/>
      <c r="O77" s="7"/>
      <c r="P77" s="7"/>
      <c r="Q77" s="8">
        <f aca="true" t="shared" si="13" ref="Q77:V77">SUM(Q78:Q84)</f>
        <v>108467112.36</v>
      </c>
      <c r="R77" s="8">
        <f t="shared" si="13"/>
        <v>75472448.29</v>
      </c>
      <c r="S77" s="8">
        <f t="shared" si="13"/>
        <v>108467112.36</v>
      </c>
      <c r="T77" s="8">
        <f t="shared" si="13"/>
        <v>776880</v>
      </c>
      <c r="U77" s="8">
        <f t="shared" si="13"/>
        <v>776880</v>
      </c>
      <c r="V77" s="8">
        <f t="shared" si="13"/>
        <v>776880</v>
      </c>
    </row>
    <row r="78" spans="1:22" s="43" customFormat="1" ht="47.25" customHeight="1">
      <c r="A78" s="15"/>
      <c r="B78" s="15"/>
      <c r="C78" s="42" t="s">
        <v>196</v>
      </c>
      <c r="D78" s="42" t="s">
        <v>15</v>
      </c>
      <c r="E78" s="42" t="s">
        <v>40</v>
      </c>
      <c r="F78" s="42" t="s">
        <v>33</v>
      </c>
      <c r="G78" s="42" t="s">
        <v>211</v>
      </c>
      <c r="H78" s="42" t="s">
        <v>61</v>
      </c>
      <c r="I78" s="42" t="s">
        <v>41</v>
      </c>
      <c r="J78" s="42" t="s">
        <v>120</v>
      </c>
      <c r="K78" s="44" t="s">
        <v>212</v>
      </c>
      <c r="L78" s="14" t="s">
        <v>205</v>
      </c>
      <c r="M78" s="15"/>
      <c r="N78" s="44"/>
      <c r="O78" s="44"/>
      <c r="P78" s="44"/>
      <c r="Q78" s="45">
        <v>67547565</v>
      </c>
      <c r="R78" s="45">
        <v>49036398.24</v>
      </c>
      <c r="S78" s="45">
        <v>67547565</v>
      </c>
      <c r="T78" s="45"/>
      <c r="U78" s="45"/>
      <c r="V78" s="45"/>
    </row>
    <row r="79" spans="1:22" ht="68.25" customHeight="1">
      <c r="A79" s="14"/>
      <c r="B79" s="9"/>
      <c r="C79" s="22" t="s">
        <v>196</v>
      </c>
      <c r="D79" s="22" t="s">
        <v>15</v>
      </c>
      <c r="E79" s="22" t="s">
        <v>40</v>
      </c>
      <c r="F79" s="22" t="s">
        <v>33</v>
      </c>
      <c r="G79" s="22" t="s">
        <v>105</v>
      </c>
      <c r="H79" s="22" t="s">
        <v>61</v>
      </c>
      <c r="I79" s="22" t="s">
        <v>41</v>
      </c>
      <c r="J79" s="42" t="s">
        <v>120</v>
      </c>
      <c r="K79" s="14" t="s">
        <v>155</v>
      </c>
      <c r="L79" s="14" t="s">
        <v>205</v>
      </c>
      <c r="M79" s="10"/>
      <c r="N79" s="10"/>
      <c r="O79" s="10"/>
      <c r="P79" s="10"/>
      <c r="Q79" s="11">
        <v>37402837.36</v>
      </c>
      <c r="R79" s="11">
        <v>23387340.05</v>
      </c>
      <c r="S79" s="11">
        <v>37402837.36</v>
      </c>
      <c r="T79" s="47"/>
      <c r="U79" s="16"/>
      <c r="V79" s="16"/>
    </row>
    <row r="80" spans="1:22" ht="57.75" customHeight="1">
      <c r="A80" s="14"/>
      <c r="B80" s="9"/>
      <c r="C80" s="22" t="s">
        <v>196</v>
      </c>
      <c r="D80" s="22" t="s">
        <v>15</v>
      </c>
      <c r="E80" s="22" t="s">
        <v>40</v>
      </c>
      <c r="F80" s="22" t="s">
        <v>95</v>
      </c>
      <c r="G80" s="22" t="s">
        <v>236</v>
      </c>
      <c r="H80" s="22" t="s">
        <v>61</v>
      </c>
      <c r="I80" s="22" t="s">
        <v>41</v>
      </c>
      <c r="J80" s="42" t="s">
        <v>120</v>
      </c>
      <c r="K80" s="46" t="s">
        <v>229</v>
      </c>
      <c r="L80" s="9" t="s">
        <v>205</v>
      </c>
      <c r="M80" s="10"/>
      <c r="N80" s="10"/>
      <c r="O80" s="10"/>
      <c r="P80" s="10"/>
      <c r="Q80" s="11">
        <v>550000</v>
      </c>
      <c r="R80" s="11">
        <v>550000</v>
      </c>
      <c r="S80" s="11">
        <v>550000</v>
      </c>
      <c r="T80" s="47"/>
      <c r="U80" s="16"/>
      <c r="V80" s="16"/>
    </row>
    <row r="81" spans="1:22" ht="54.75" customHeight="1">
      <c r="A81" s="14"/>
      <c r="B81" s="9"/>
      <c r="C81" s="22" t="s">
        <v>196</v>
      </c>
      <c r="D81" s="22" t="s">
        <v>15</v>
      </c>
      <c r="E81" s="22" t="s">
        <v>40</v>
      </c>
      <c r="F81" s="22" t="s">
        <v>95</v>
      </c>
      <c r="G81" s="22" t="s">
        <v>237</v>
      </c>
      <c r="H81" s="22" t="s">
        <v>61</v>
      </c>
      <c r="I81" s="22" t="s">
        <v>41</v>
      </c>
      <c r="J81" s="42" t="s">
        <v>120</v>
      </c>
      <c r="K81" s="49" t="s">
        <v>214</v>
      </c>
      <c r="L81" s="9" t="s">
        <v>205</v>
      </c>
      <c r="M81" s="10"/>
      <c r="N81" s="10"/>
      <c r="O81" s="10"/>
      <c r="P81" s="10"/>
      <c r="Q81" s="11">
        <v>238695</v>
      </c>
      <c r="R81" s="11">
        <v>238695</v>
      </c>
      <c r="S81" s="11">
        <v>238695</v>
      </c>
      <c r="T81" s="47"/>
      <c r="U81" s="16"/>
      <c r="V81" s="16"/>
    </row>
    <row r="82" spans="1:22" ht="36" customHeight="1">
      <c r="A82" s="14"/>
      <c r="B82" s="9"/>
      <c r="C82" s="22" t="s">
        <v>196</v>
      </c>
      <c r="D82" s="22" t="s">
        <v>15</v>
      </c>
      <c r="E82" s="22" t="s">
        <v>40</v>
      </c>
      <c r="F82" s="22" t="s">
        <v>95</v>
      </c>
      <c r="G82" s="22" t="s">
        <v>213</v>
      </c>
      <c r="H82" s="22" t="s">
        <v>61</v>
      </c>
      <c r="I82" s="22" t="s">
        <v>41</v>
      </c>
      <c r="J82" s="42" t="s">
        <v>120</v>
      </c>
      <c r="K82" s="49" t="s">
        <v>238</v>
      </c>
      <c r="L82" s="9" t="s">
        <v>205</v>
      </c>
      <c r="M82" s="10"/>
      <c r="N82" s="10"/>
      <c r="O82" s="10"/>
      <c r="P82" s="10"/>
      <c r="Q82" s="11">
        <v>1291095</v>
      </c>
      <c r="R82" s="11">
        <v>1291095</v>
      </c>
      <c r="S82" s="11">
        <v>1291095</v>
      </c>
      <c r="T82" s="47"/>
      <c r="U82" s="16"/>
      <c r="V82" s="16"/>
    </row>
    <row r="83" spans="1:22" ht="53.25" customHeight="1">
      <c r="A83" s="14"/>
      <c r="B83" s="14"/>
      <c r="C83" s="22" t="s">
        <v>196</v>
      </c>
      <c r="D83" s="22" t="s">
        <v>15</v>
      </c>
      <c r="E83" s="22" t="s">
        <v>40</v>
      </c>
      <c r="F83" s="22" t="s">
        <v>181</v>
      </c>
      <c r="G83" s="22" t="s">
        <v>156</v>
      </c>
      <c r="H83" s="22" t="s">
        <v>61</v>
      </c>
      <c r="I83" s="22" t="s">
        <v>41</v>
      </c>
      <c r="J83" s="42" t="s">
        <v>120</v>
      </c>
      <c r="K83" s="14" t="s">
        <v>157</v>
      </c>
      <c r="L83" s="9" t="s">
        <v>205</v>
      </c>
      <c r="M83" s="10"/>
      <c r="N83" s="10"/>
      <c r="O83" s="10"/>
      <c r="P83" s="10"/>
      <c r="Q83" s="11">
        <v>468000</v>
      </c>
      <c r="R83" s="11"/>
      <c r="S83" s="11">
        <v>468000</v>
      </c>
      <c r="T83" s="17"/>
      <c r="U83" s="17"/>
      <c r="V83" s="17"/>
    </row>
    <row r="84" spans="1:22" ht="68.25" customHeight="1">
      <c r="A84" s="14"/>
      <c r="B84" s="14"/>
      <c r="C84" s="22" t="s">
        <v>204</v>
      </c>
      <c r="D84" s="22" t="s">
        <v>15</v>
      </c>
      <c r="E84" s="22" t="s">
        <v>40</v>
      </c>
      <c r="F84" s="22" t="s">
        <v>181</v>
      </c>
      <c r="G84" s="22" t="s">
        <v>156</v>
      </c>
      <c r="H84" s="22" t="s">
        <v>61</v>
      </c>
      <c r="I84" s="22" t="s">
        <v>41</v>
      </c>
      <c r="J84" s="42" t="s">
        <v>120</v>
      </c>
      <c r="K84" s="14" t="s">
        <v>157</v>
      </c>
      <c r="L84" s="9" t="s">
        <v>206</v>
      </c>
      <c r="M84" s="10"/>
      <c r="N84" s="10"/>
      <c r="O84" s="10"/>
      <c r="P84" s="10"/>
      <c r="Q84" s="11">
        <v>968920</v>
      </c>
      <c r="R84" s="11">
        <v>968920</v>
      </c>
      <c r="S84" s="11">
        <v>968920</v>
      </c>
      <c r="T84" s="24">
        <v>776880</v>
      </c>
      <c r="U84" s="24">
        <v>776880</v>
      </c>
      <c r="V84" s="24">
        <v>776880</v>
      </c>
    </row>
    <row r="85" spans="1:22" ht="78.75">
      <c r="A85" s="7" t="s">
        <v>101</v>
      </c>
      <c r="B85" s="7" t="s">
        <v>106</v>
      </c>
      <c r="C85" s="21"/>
      <c r="D85" s="21" t="s">
        <v>15</v>
      </c>
      <c r="E85" s="21" t="s">
        <v>40</v>
      </c>
      <c r="F85" s="21" t="s">
        <v>53</v>
      </c>
      <c r="G85" s="21" t="s">
        <v>66</v>
      </c>
      <c r="H85" s="21" t="s">
        <v>100</v>
      </c>
      <c r="I85" s="21" t="s">
        <v>41</v>
      </c>
      <c r="J85" s="21" t="s">
        <v>120</v>
      </c>
      <c r="K85" s="7"/>
      <c r="L85" s="8"/>
      <c r="M85" s="8"/>
      <c r="N85" s="8"/>
      <c r="O85" s="8"/>
      <c r="P85" s="8"/>
      <c r="Q85" s="8">
        <f aca="true" t="shared" si="14" ref="Q85:V85">SUM(Q86:Q93)</f>
        <v>178483385.92000002</v>
      </c>
      <c r="R85" s="8">
        <f t="shared" si="14"/>
        <v>141864813.98</v>
      </c>
      <c r="S85" s="8">
        <f t="shared" si="14"/>
        <v>178483385.92000002</v>
      </c>
      <c r="T85" s="8">
        <f t="shared" si="14"/>
        <v>187226087.12</v>
      </c>
      <c r="U85" s="8">
        <f t="shared" si="14"/>
        <v>184176165.19</v>
      </c>
      <c r="V85" s="8">
        <f t="shared" si="14"/>
        <v>188822997.03</v>
      </c>
    </row>
    <row r="86" spans="1:22" ht="47.25">
      <c r="A86" s="14"/>
      <c r="B86" s="14"/>
      <c r="C86" s="22" t="s">
        <v>196</v>
      </c>
      <c r="D86" s="22" t="s">
        <v>15</v>
      </c>
      <c r="E86" s="22" t="s">
        <v>40</v>
      </c>
      <c r="F86" s="22" t="s">
        <v>146</v>
      </c>
      <c r="G86" s="22" t="s">
        <v>182</v>
      </c>
      <c r="H86" s="22" t="s">
        <v>61</v>
      </c>
      <c r="I86" s="22" t="s">
        <v>41</v>
      </c>
      <c r="J86" s="42" t="s">
        <v>120</v>
      </c>
      <c r="K86" s="14" t="s">
        <v>158</v>
      </c>
      <c r="L86" s="14" t="s">
        <v>202</v>
      </c>
      <c r="M86" s="16"/>
      <c r="N86" s="16"/>
      <c r="O86" s="16"/>
      <c r="P86" s="16"/>
      <c r="Q86" s="11">
        <v>618482</v>
      </c>
      <c r="R86" s="11">
        <v>543991</v>
      </c>
      <c r="S86" s="11">
        <v>618482</v>
      </c>
      <c r="T86" s="11">
        <v>674093</v>
      </c>
      <c r="U86" s="11">
        <v>674093</v>
      </c>
      <c r="V86" s="18">
        <v>674093</v>
      </c>
    </row>
    <row r="87" spans="1:22" ht="63">
      <c r="A87" s="14"/>
      <c r="B87" s="14"/>
      <c r="C87" s="22" t="s">
        <v>196</v>
      </c>
      <c r="D87" s="22" t="s">
        <v>15</v>
      </c>
      <c r="E87" s="22" t="s">
        <v>40</v>
      </c>
      <c r="F87" s="22" t="s">
        <v>146</v>
      </c>
      <c r="G87" s="22" t="s">
        <v>182</v>
      </c>
      <c r="H87" s="22" t="s">
        <v>61</v>
      </c>
      <c r="I87" s="22" t="s">
        <v>41</v>
      </c>
      <c r="J87" s="42" t="s">
        <v>120</v>
      </c>
      <c r="K87" s="14" t="s">
        <v>235</v>
      </c>
      <c r="L87" s="14" t="s">
        <v>205</v>
      </c>
      <c r="M87" s="16"/>
      <c r="N87" s="16"/>
      <c r="O87" s="16"/>
      <c r="P87" s="16"/>
      <c r="Q87" s="11">
        <v>58712</v>
      </c>
      <c r="R87" s="11">
        <v>58712</v>
      </c>
      <c r="S87" s="11">
        <v>58712</v>
      </c>
      <c r="T87" s="11">
        <v>9960</v>
      </c>
      <c r="U87" s="11">
        <v>9960</v>
      </c>
      <c r="V87" s="18">
        <v>9960</v>
      </c>
    </row>
    <row r="88" spans="1:22" ht="47.25">
      <c r="A88" s="14"/>
      <c r="B88" s="14"/>
      <c r="C88" s="22" t="s">
        <v>196</v>
      </c>
      <c r="D88" s="22" t="s">
        <v>15</v>
      </c>
      <c r="E88" s="22" t="s">
        <v>40</v>
      </c>
      <c r="F88" s="22" t="s">
        <v>146</v>
      </c>
      <c r="G88" s="22" t="s">
        <v>58</v>
      </c>
      <c r="H88" s="22" t="s">
        <v>61</v>
      </c>
      <c r="I88" s="22" t="s">
        <v>41</v>
      </c>
      <c r="J88" s="42" t="s">
        <v>120</v>
      </c>
      <c r="K88" s="14" t="s">
        <v>159</v>
      </c>
      <c r="L88" s="14" t="s">
        <v>205</v>
      </c>
      <c r="M88" s="16"/>
      <c r="N88" s="16"/>
      <c r="O88" s="16"/>
      <c r="P88" s="16"/>
      <c r="Q88" s="11">
        <v>312599.37</v>
      </c>
      <c r="R88" s="11">
        <v>49459.75</v>
      </c>
      <c r="S88" s="11">
        <v>312599.37</v>
      </c>
      <c r="T88" s="11">
        <v>157317.57</v>
      </c>
      <c r="U88" s="18">
        <v>163295.64</v>
      </c>
      <c r="V88" s="18">
        <v>169827.48</v>
      </c>
    </row>
    <row r="89" spans="1:22" ht="47.25">
      <c r="A89" s="14"/>
      <c r="B89" s="14"/>
      <c r="C89" s="22" t="s">
        <v>196</v>
      </c>
      <c r="D89" s="22" t="s">
        <v>15</v>
      </c>
      <c r="E89" s="22" t="s">
        <v>40</v>
      </c>
      <c r="F89" s="22" t="s">
        <v>183</v>
      </c>
      <c r="G89" s="22" t="s">
        <v>161</v>
      </c>
      <c r="H89" s="22" t="s">
        <v>61</v>
      </c>
      <c r="I89" s="22" t="s">
        <v>41</v>
      </c>
      <c r="J89" s="42" t="s">
        <v>120</v>
      </c>
      <c r="K89" s="14" t="s">
        <v>160</v>
      </c>
      <c r="L89" s="14" t="s">
        <v>205</v>
      </c>
      <c r="M89" s="16"/>
      <c r="N89" s="16"/>
      <c r="O89" s="16"/>
      <c r="P89" s="16"/>
      <c r="Q89" s="11">
        <v>17237514.55</v>
      </c>
      <c r="R89" s="11">
        <v>13288093.23</v>
      </c>
      <c r="S89" s="11">
        <v>17237514.55</v>
      </c>
      <c r="T89" s="11">
        <v>17731106.55</v>
      </c>
      <c r="U89" s="18">
        <v>14675206.55</v>
      </c>
      <c r="V89" s="18">
        <v>19315506.55</v>
      </c>
    </row>
    <row r="90" spans="1:22" ht="33" customHeight="1">
      <c r="A90" s="14"/>
      <c r="B90" s="14"/>
      <c r="C90" s="22" t="s">
        <v>201</v>
      </c>
      <c r="D90" s="22" t="s">
        <v>15</v>
      </c>
      <c r="E90" s="22" t="s">
        <v>40</v>
      </c>
      <c r="F90" s="22" t="s">
        <v>183</v>
      </c>
      <c r="G90" s="22" t="s">
        <v>161</v>
      </c>
      <c r="H90" s="22" t="s">
        <v>61</v>
      </c>
      <c r="I90" s="22" t="s">
        <v>41</v>
      </c>
      <c r="J90" s="42" t="s">
        <v>120</v>
      </c>
      <c r="K90" s="14" t="s">
        <v>160</v>
      </c>
      <c r="L90" s="14" t="s">
        <v>207</v>
      </c>
      <c r="M90" s="16"/>
      <c r="N90" s="16"/>
      <c r="O90" s="16"/>
      <c r="P90" s="16"/>
      <c r="Q90" s="11">
        <v>898000</v>
      </c>
      <c r="R90" s="11">
        <v>823166</v>
      </c>
      <c r="S90" s="11">
        <v>898000</v>
      </c>
      <c r="T90" s="11">
        <v>896000</v>
      </c>
      <c r="U90" s="18">
        <v>896000</v>
      </c>
      <c r="V90" s="18">
        <v>896000</v>
      </c>
    </row>
    <row r="91" spans="1:22" ht="33" customHeight="1">
      <c r="A91" s="14"/>
      <c r="B91" s="14"/>
      <c r="C91" s="22" t="s">
        <v>204</v>
      </c>
      <c r="D91" s="22" t="s">
        <v>15</v>
      </c>
      <c r="E91" s="22" t="s">
        <v>40</v>
      </c>
      <c r="F91" s="22" t="s">
        <v>183</v>
      </c>
      <c r="G91" s="22" t="s">
        <v>161</v>
      </c>
      <c r="H91" s="22" t="s">
        <v>61</v>
      </c>
      <c r="I91" s="22" t="s">
        <v>41</v>
      </c>
      <c r="J91" s="42" t="s">
        <v>120</v>
      </c>
      <c r="K91" s="14" t="s">
        <v>160</v>
      </c>
      <c r="L91" s="14" t="s">
        <v>206</v>
      </c>
      <c r="M91" s="16"/>
      <c r="N91" s="16"/>
      <c r="O91" s="16"/>
      <c r="P91" s="16"/>
      <c r="Q91" s="11">
        <v>153781532</v>
      </c>
      <c r="R91" s="11">
        <v>121886497</v>
      </c>
      <c r="S91" s="11">
        <v>153781532</v>
      </c>
      <c r="T91" s="11">
        <v>159516821</v>
      </c>
      <c r="U91" s="18">
        <v>159516821</v>
      </c>
      <c r="V91" s="18">
        <v>159516821</v>
      </c>
    </row>
    <row r="92" spans="1:22" ht="78.75">
      <c r="A92" s="14"/>
      <c r="B92" s="14"/>
      <c r="C92" s="22" t="s">
        <v>204</v>
      </c>
      <c r="D92" s="22" t="s">
        <v>15</v>
      </c>
      <c r="E92" s="22" t="s">
        <v>40</v>
      </c>
      <c r="F92" s="22" t="s">
        <v>183</v>
      </c>
      <c r="G92" s="22" t="s">
        <v>162</v>
      </c>
      <c r="H92" s="22" t="s">
        <v>61</v>
      </c>
      <c r="I92" s="22" t="s">
        <v>41</v>
      </c>
      <c r="J92" s="42" t="s">
        <v>120</v>
      </c>
      <c r="K92" s="14" t="s">
        <v>163</v>
      </c>
      <c r="L92" s="14" t="s">
        <v>208</v>
      </c>
      <c r="M92" s="16"/>
      <c r="N92" s="16"/>
      <c r="O92" s="16"/>
      <c r="P92" s="16"/>
      <c r="Q92" s="11">
        <v>1789334</v>
      </c>
      <c r="R92" s="11">
        <v>1427683</v>
      </c>
      <c r="S92" s="11">
        <v>1789334</v>
      </c>
      <c r="T92" s="11">
        <v>2219213</v>
      </c>
      <c r="U92" s="18">
        <v>2219213</v>
      </c>
      <c r="V92" s="18">
        <v>2219213</v>
      </c>
    </row>
    <row r="93" spans="1:22" ht="63">
      <c r="A93" s="14"/>
      <c r="B93" s="14"/>
      <c r="C93" s="22" t="s">
        <v>196</v>
      </c>
      <c r="D93" s="22" t="s">
        <v>15</v>
      </c>
      <c r="E93" s="22" t="s">
        <v>40</v>
      </c>
      <c r="F93" s="22" t="s">
        <v>146</v>
      </c>
      <c r="G93" s="22" t="s">
        <v>184</v>
      </c>
      <c r="H93" s="22" t="s">
        <v>61</v>
      </c>
      <c r="I93" s="22" t="s">
        <v>41</v>
      </c>
      <c r="J93" s="42" t="s">
        <v>120</v>
      </c>
      <c r="K93" s="14" t="s">
        <v>164</v>
      </c>
      <c r="L93" s="14" t="s">
        <v>205</v>
      </c>
      <c r="M93" s="16"/>
      <c r="N93" s="16"/>
      <c r="O93" s="16"/>
      <c r="P93" s="16"/>
      <c r="Q93" s="11">
        <v>3787212</v>
      </c>
      <c r="R93" s="11">
        <v>3787212</v>
      </c>
      <c r="S93" s="11">
        <v>3787212</v>
      </c>
      <c r="T93" s="18">
        <v>6021576</v>
      </c>
      <c r="U93" s="18">
        <v>6021576</v>
      </c>
      <c r="V93" s="18">
        <v>6021576</v>
      </c>
    </row>
    <row r="94" spans="1:22" ht="78.75">
      <c r="A94" s="7" t="s">
        <v>101</v>
      </c>
      <c r="B94" s="7" t="s">
        <v>107</v>
      </c>
      <c r="C94" s="21"/>
      <c r="D94" s="21" t="s">
        <v>15</v>
      </c>
      <c r="E94" s="21" t="s">
        <v>40</v>
      </c>
      <c r="F94" s="21" t="s">
        <v>65</v>
      </c>
      <c r="G94" s="21" t="s">
        <v>66</v>
      </c>
      <c r="H94" s="21" t="s">
        <v>100</v>
      </c>
      <c r="I94" s="21" t="s">
        <v>41</v>
      </c>
      <c r="J94" s="21" t="s">
        <v>120</v>
      </c>
      <c r="K94" s="7"/>
      <c r="L94" s="7"/>
      <c r="M94" s="7"/>
      <c r="N94" s="7"/>
      <c r="O94" s="7"/>
      <c r="P94" s="7"/>
      <c r="Q94" s="8">
        <f aca="true" t="shared" si="15" ref="Q94:V94">SUM(Q95:Q97)</f>
        <v>65860998</v>
      </c>
      <c r="R94" s="8">
        <f t="shared" si="15"/>
        <v>194397</v>
      </c>
      <c r="S94" s="8">
        <f t="shared" si="15"/>
        <v>65860998</v>
      </c>
      <c r="T94" s="8">
        <f t="shared" si="15"/>
        <v>0</v>
      </c>
      <c r="U94" s="8">
        <f t="shared" si="15"/>
        <v>0</v>
      </c>
      <c r="V94" s="8">
        <f t="shared" si="15"/>
        <v>0</v>
      </c>
    </row>
    <row r="95" spans="1:22" ht="109.5" customHeight="1">
      <c r="A95" s="14"/>
      <c r="B95" s="14"/>
      <c r="C95" s="22" t="s">
        <v>196</v>
      </c>
      <c r="D95" s="22" t="s">
        <v>15</v>
      </c>
      <c r="E95" s="22" t="s">
        <v>40</v>
      </c>
      <c r="F95" s="22" t="s">
        <v>230</v>
      </c>
      <c r="G95" s="22" t="s">
        <v>231</v>
      </c>
      <c r="H95" s="22" t="s">
        <v>61</v>
      </c>
      <c r="I95" s="22" t="s">
        <v>41</v>
      </c>
      <c r="J95" s="42" t="s">
        <v>120</v>
      </c>
      <c r="K95" s="14" t="s">
        <v>232</v>
      </c>
      <c r="L95" s="14" t="s">
        <v>205</v>
      </c>
      <c r="M95" s="16"/>
      <c r="N95" s="16"/>
      <c r="O95" s="16"/>
      <c r="P95" s="16"/>
      <c r="Q95" s="11">
        <v>65664101</v>
      </c>
      <c r="R95" s="11"/>
      <c r="S95" s="11">
        <v>65664101</v>
      </c>
      <c r="T95" s="11"/>
      <c r="U95" s="11"/>
      <c r="V95" s="11"/>
    </row>
    <row r="96" spans="1:22" ht="53.25" customHeight="1">
      <c r="A96" s="14"/>
      <c r="B96" s="14"/>
      <c r="C96" s="22" t="s">
        <v>196</v>
      </c>
      <c r="D96" s="22" t="s">
        <v>15</v>
      </c>
      <c r="E96" s="22" t="s">
        <v>40</v>
      </c>
      <c r="F96" s="22" t="s">
        <v>234</v>
      </c>
      <c r="G96" s="22" t="s">
        <v>156</v>
      </c>
      <c r="H96" s="22" t="s">
        <v>61</v>
      </c>
      <c r="I96" s="22" t="s">
        <v>41</v>
      </c>
      <c r="J96" s="42" t="s">
        <v>120</v>
      </c>
      <c r="K96" s="14" t="s">
        <v>233</v>
      </c>
      <c r="L96" s="14" t="s">
        <v>205</v>
      </c>
      <c r="M96" s="16"/>
      <c r="N96" s="16"/>
      <c r="O96" s="16"/>
      <c r="P96" s="16"/>
      <c r="Q96" s="11">
        <v>192897</v>
      </c>
      <c r="R96" s="11">
        <v>192897</v>
      </c>
      <c r="S96" s="11">
        <v>192897</v>
      </c>
      <c r="T96" s="11"/>
      <c r="U96" s="11"/>
      <c r="V96" s="11"/>
    </row>
    <row r="97" spans="1:22" ht="51" customHeight="1">
      <c r="A97" s="14"/>
      <c r="B97" s="14"/>
      <c r="C97" s="22" t="s">
        <v>210</v>
      </c>
      <c r="D97" s="22" t="s">
        <v>15</v>
      </c>
      <c r="E97" s="22" t="s">
        <v>40</v>
      </c>
      <c r="F97" s="22" t="s">
        <v>185</v>
      </c>
      <c r="G97" s="22" t="s">
        <v>44</v>
      </c>
      <c r="H97" s="22" t="s">
        <v>61</v>
      </c>
      <c r="I97" s="22" t="s">
        <v>41</v>
      </c>
      <c r="J97" s="42" t="s">
        <v>120</v>
      </c>
      <c r="K97" s="14" t="s">
        <v>165</v>
      </c>
      <c r="L97" s="14" t="s">
        <v>209</v>
      </c>
      <c r="M97" s="16"/>
      <c r="N97" s="16"/>
      <c r="O97" s="16"/>
      <c r="P97" s="16"/>
      <c r="Q97" s="11">
        <v>4000</v>
      </c>
      <c r="R97" s="11">
        <v>1500</v>
      </c>
      <c r="S97" s="11">
        <v>4000</v>
      </c>
      <c r="T97" s="11"/>
      <c r="U97" s="11"/>
      <c r="V97" s="11"/>
    </row>
    <row r="98" spans="1:22" ht="212.25" customHeight="1">
      <c r="A98" s="7" t="s">
        <v>108</v>
      </c>
      <c r="B98" s="7" t="s">
        <v>166</v>
      </c>
      <c r="C98" s="21"/>
      <c r="D98" s="21"/>
      <c r="E98" s="21"/>
      <c r="F98" s="21"/>
      <c r="G98" s="21"/>
      <c r="H98" s="21"/>
      <c r="I98" s="21"/>
      <c r="J98" s="21"/>
      <c r="K98" s="48"/>
      <c r="L98" s="7"/>
      <c r="M98" s="7"/>
      <c r="N98" s="7"/>
      <c r="O98" s="7"/>
      <c r="P98" s="7"/>
      <c r="Q98" s="8">
        <f aca="true" t="shared" si="16" ref="Q98:V98">SUM(Q99:Q99)</f>
        <v>0</v>
      </c>
      <c r="R98" s="8">
        <f t="shared" si="16"/>
        <v>0</v>
      </c>
      <c r="S98" s="8">
        <f t="shared" si="16"/>
        <v>0</v>
      </c>
      <c r="T98" s="8">
        <f t="shared" si="16"/>
        <v>0</v>
      </c>
      <c r="U98" s="8">
        <f t="shared" si="16"/>
        <v>0</v>
      </c>
      <c r="V98" s="8">
        <f t="shared" si="16"/>
        <v>0</v>
      </c>
    </row>
    <row r="99" spans="1:22" ht="15.75">
      <c r="A99" s="14"/>
      <c r="B99" s="14"/>
      <c r="C99" s="31"/>
      <c r="D99" s="22"/>
      <c r="E99" s="22"/>
      <c r="F99" s="22"/>
      <c r="G99" s="22"/>
      <c r="H99" s="22"/>
      <c r="I99" s="22"/>
      <c r="J99" s="21"/>
      <c r="K99" s="14"/>
      <c r="L99" s="32"/>
      <c r="M99" s="16"/>
      <c r="N99" s="16"/>
      <c r="O99" s="16"/>
      <c r="P99" s="16"/>
      <c r="Q99" s="11"/>
      <c r="R99" s="11"/>
      <c r="S99" s="11"/>
      <c r="T99" s="11">
        <v>0</v>
      </c>
      <c r="U99" s="11">
        <v>0</v>
      </c>
      <c r="V99" s="11">
        <v>0</v>
      </c>
    </row>
    <row r="100" spans="1:22" ht="30.75" customHeight="1">
      <c r="A100" s="5"/>
      <c r="B100" s="5" t="s">
        <v>109</v>
      </c>
      <c r="C100" s="20"/>
      <c r="D100" s="20"/>
      <c r="E100" s="20"/>
      <c r="F100" s="20"/>
      <c r="G100" s="20"/>
      <c r="H100" s="20"/>
      <c r="I100" s="20"/>
      <c r="J100" s="20"/>
      <c r="K100" s="5"/>
      <c r="L100" s="6"/>
      <c r="M100" s="5"/>
      <c r="N100" s="5"/>
      <c r="O100" s="5"/>
      <c r="P100" s="5"/>
      <c r="Q100" s="6">
        <f aca="true" t="shared" si="17" ref="Q100:V100">Q10+Q73</f>
        <v>538235271.78</v>
      </c>
      <c r="R100" s="6">
        <f t="shared" si="17"/>
        <v>365193876.63</v>
      </c>
      <c r="S100" s="6">
        <f t="shared" si="17"/>
        <v>538926379.78</v>
      </c>
      <c r="T100" s="6">
        <f t="shared" si="17"/>
        <v>354788767.12</v>
      </c>
      <c r="U100" s="6">
        <f t="shared" si="17"/>
        <v>340423045.19</v>
      </c>
      <c r="V100" s="6">
        <f t="shared" si="17"/>
        <v>348629877.03</v>
      </c>
    </row>
  </sheetData>
  <sheetProtection/>
  <mergeCells count="21">
    <mergeCell ref="A4:B4"/>
    <mergeCell ref="C4:J4"/>
    <mergeCell ref="C3:J3"/>
    <mergeCell ref="I7:J7"/>
    <mergeCell ref="A1:V1"/>
    <mergeCell ref="R6:R8"/>
    <mergeCell ref="S6:S8"/>
    <mergeCell ref="T6:V7"/>
    <mergeCell ref="C7:C8"/>
    <mergeCell ref="A2:B2"/>
    <mergeCell ref="A6:A8"/>
    <mergeCell ref="L6:L8"/>
    <mergeCell ref="K6:K8"/>
    <mergeCell ref="Q6:Q8"/>
    <mergeCell ref="A3:B3"/>
    <mergeCell ref="C6:J6"/>
    <mergeCell ref="C2:J2"/>
    <mergeCell ref="D7:H7"/>
    <mergeCell ref="A5:V5"/>
    <mergeCell ref="M6:P7"/>
    <mergeCell ref="B6:B8"/>
  </mergeCells>
  <printOptions/>
  <pageMargins left="0.31496062992125984" right="0" top="0.2362204724409449" bottom="0.31496062992125984" header="0" footer="0.11811023622047245"/>
  <pageSetup fitToHeight="0" fitToWidth="1" horizontalDpi="600" verticalDpi="600" orientation="landscape" paperSize="8" scale="4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2018-11-19T11:44:44Z</cp:lastPrinted>
  <dcterms:created xsi:type="dcterms:W3CDTF">2016-10-27T13:58:29Z</dcterms:created>
  <dcterms:modified xsi:type="dcterms:W3CDTF">2018-11-20T04:53:07Z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