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1840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1" i="1" l="1"/>
  <c r="C124" i="1"/>
  <c r="C8" i="1" l="1"/>
  <c r="C126" i="1" l="1"/>
  <c r="C130" i="1"/>
  <c r="C128" i="1"/>
  <c r="C122" i="1"/>
  <c r="C113" i="1"/>
  <c r="C119" i="1"/>
  <c r="C112" i="1" s="1"/>
  <c r="C117" i="1"/>
  <c r="C115" i="1"/>
  <c r="C108" i="1"/>
  <c r="C110" i="1"/>
  <c r="C106" i="1"/>
  <c r="C104" i="1"/>
  <c r="C102" i="1"/>
  <c r="C100" i="1"/>
  <c r="C98" i="1"/>
  <c r="C96" i="1"/>
  <c r="C91" i="1"/>
  <c r="C89" i="1"/>
  <c r="C66" i="1"/>
  <c r="C84" i="1"/>
  <c r="C83" i="1" s="1"/>
  <c r="C63" i="1"/>
  <c r="C62" i="1" s="1"/>
  <c r="C60" i="1"/>
  <c r="C59" i="1" s="1"/>
  <c r="C55" i="1"/>
  <c r="C54" i="1" s="1"/>
  <c r="C50" i="1"/>
  <c r="C49" i="1" s="1"/>
  <c r="C41" i="1"/>
  <c r="C40" i="1" s="1"/>
  <c r="C39" i="1" s="1"/>
  <c r="C34" i="1"/>
  <c r="C27" i="1"/>
  <c r="C26" i="1" s="1"/>
  <c r="C17" i="1"/>
  <c r="C16" i="1" s="1"/>
  <c r="C7" i="1"/>
  <c r="C88" i="1" l="1"/>
  <c r="C95" i="1"/>
  <c r="C58" i="1"/>
  <c r="C6" i="1" s="1"/>
  <c r="C87" i="1" l="1"/>
  <c r="C86" i="1" s="1"/>
  <c r="C133" i="1" s="1"/>
</calcChain>
</file>

<file path=xl/sharedStrings.xml><?xml version="1.0" encoding="utf-8"?>
<sst xmlns="http://schemas.openxmlformats.org/spreadsheetml/2006/main" count="261" uniqueCount="255">
  <si>
    <t>Код бюджетной классификации Российской Федерации</t>
  </si>
  <si>
    <t>Наименование доходов</t>
  </si>
  <si>
    <t>3</t>
  </si>
  <si>
    <t xml:space="preserve"> 1 00 00000 00 0000 000</t>
  </si>
  <si>
    <t xml:space="preserve"> НАЛОГОВЫЕ И НЕНАЛОГОВЫЕ ДОХОДЫ                                       </t>
  </si>
  <si>
    <t>1 01 00000 00 0000 000</t>
  </si>
  <si>
    <t>НАЛОГИ НА ПРИБЫЛЬ, ДОХОДЫ</t>
  </si>
  <si>
    <t xml:space="preserve"> 1 01 02000 01 0000 110</t>
  </si>
  <si>
    <t xml:space="preserve">Налог на доходы  физических  лиц 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</si>
  <si>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</si>
  <si>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</si>
  <si>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</si>
  <si>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</si>
  <si>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</si>
  <si>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</si>
  <si>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</si>
  <si>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 на доходы физических лиц в виде фиксированных авансовых платежей с доходов, полученных физическими лицами 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</si>
  <si>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</si>
  <si>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суммы прибыли контролируемой иностранной компании, в том числе фиксированной пибыли контролируемой иностранной компании)</t>
  </si>
  <si>
    <t xml:space="preserve">1 03 00000 00 0000 000 </t>
  </si>
  <si>
    <t>Налоги  на товары  (работы, услуги), реализуемые  на территории Российской Федерации</t>
  </si>
  <si>
    <t>1 03 02000 01 0000 110</t>
  </si>
  <si>
    <t>Акцизы  по подакцизным товарам  (продукции),  производимым на территории Российской Федерации</t>
  </si>
  <si>
    <t>1 03 02230 01 0000 110</t>
  </si>
  <si>
    <t>Доходы от уплаты акцизов 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</si>
  <si>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</si>
  <si>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</si>
  <si>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</si>
  <si>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</si>
  <si>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</si>
  <si>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</si>
  <si>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</si>
  <si>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</si>
  <si>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</si>
  <si>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</si>
  <si>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</si>
  <si>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</si>
  <si>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</si>
  <si>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1 05 00000 00 0000 000</t>
  </si>
  <si>
    <t xml:space="preserve">НАЛОГИ НА СОВОКУПНЫЙ ДОХОД                             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</si>
  <si>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</si>
  <si>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</si>
  <si>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</si>
  <si>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>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</si>
  <si>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</si>
  <si>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 xml:space="preserve"> 1 05 03000 01 0000 110</t>
  </si>
  <si>
    <t>Единый сельскохозяйственный налог</t>
  </si>
  <si>
    <t xml:space="preserve"> 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</si>
  <si>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</si>
  <si>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</si>
  <si>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</si>
  <si>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</si>
  <si>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</si>
  <si>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</si>
  <si>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</si>
  <si>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</si>
  <si>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</si>
  <si>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</si>
  <si>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</si>
  <si>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</si>
  <si>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</si>
  <si>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</si>
  <si>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</si>
  <si>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</si>
  <si>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</si>
  <si>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</si>
  <si>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1  11 05010 00 0000 120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</si>
  <si>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 от продажи права на заключение договоров аренды указанных земельных участков</t>
  </si>
  <si>
    <t xml:space="preserve"> 1  11 05013 05 0000 120</t>
  </si>
  <si>
    <t>Доходы, получаемые в виде арендной платы за земельные участки, государственная собственность на которые не разграничена  и которые  расположены в границах сельских поселений и межселенных территорий муниципальных районов, а также средства  от продажи права на заключение договоров аренды указанных земельных участков</t>
  </si>
  <si>
    <t xml:space="preserve"> 1  11 05013 13 0000 120</t>
  </si>
  <si>
    <t>Доходы, получаемые в виде арендной платы за земельные участки, государственная собственность на которые не разграничена  и которые  расположены в границах городских поселений, а также средства 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</si>
  <si>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</si>
  <si>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 органов управления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</si>
  <si>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1 11 05035 05 0000 120</t>
  </si>
  <si>
    <t>Доходы от сдачи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</si>
  <si>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1 11 07000 00 0000 120</t>
  </si>
  <si>
    <t>Платежи от государственных и муниципальных унитарных предприятий</t>
  </si>
  <si>
    <t xml:space="preserve"> 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</si>
  <si>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налогов и  обязательных платежей </t>
  </si>
  <si>
    <t xml:space="preserve"> 1 11 07015 05 0000 120</t>
  </si>
  <si>
    <t>Доходы от перечисления части прибыли 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</si>
  <si>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</si>
  <si>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</si>
  <si>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</si>
  <si>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</si>
  <si>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</si>
  <si>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 xml:space="preserve">Плата за выбросы загрязняющих веществ в атмосферный воздух стационарными объектами </t>
  </si>
  <si>
    <t>1 12 01030 01 0000 120</t>
  </si>
  <si>
    <t>Плата за сбросы загрязняющих веществ в водные объекты</t>
  </si>
  <si>
    <t>1 12 01040 01 0000 120</t>
  </si>
  <si>
    <t xml:space="preserve">Плата  за размещение отходов производства и потребления </t>
  </si>
  <si>
    <t>1 13 00000 00 0000 000</t>
  </si>
  <si>
    <t>ДОХОДЫ ОТ ОКАЗАНИЯ ПЛАТНЫХ УСЛУГ  И КОМПЕНСАЦИИ ЗАТРАТ ГОСУДАРСТВА</t>
  </si>
  <si>
    <t xml:space="preserve"> 1 13 01000 00 0000 130</t>
  </si>
  <si>
    <t xml:space="preserve">Доходы от оказания платных услуг (работ) </t>
  </si>
  <si>
    <t xml:space="preserve"> 1 13 02000 00 0000 130</t>
  </si>
  <si>
    <t>Доходы от компенсации  затрат государства</t>
  </si>
  <si>
    <t xml:space="preserve"> 1 13 02065 050000 130</t>
  </si>
  <si>
    <t>Доходы, поступающие в порядке возмещения расходов,понесенных  в связи с эксплуатацией имущества муниципальных районов</t>
  </si>
  <si>
    <t xml:space="preserve"> 1 14 00000 00 0000 000</t>
  </si>
  <si>
    <t>Доходы от продажи материальных и нематериальных активов</t>
  </si>
  <si>
    <t>1 14 02000 00 000000</t>
  </si>
  <si>
    <t>Доходы от реализации имущества, находящегося в государственной и муниципральной собственности  (за исключением движимого имущества  бюджетных и автономных учреждений, а также имущества  государственных муниципальных унитарных предприятий, в том числе казенных)</t>
  </si>
  <si>
    <t>1 14 02050 05 000410</t>
  </si>
  <si>
    <t>Доходы от реализации имущества, находящегося в  в собственности муниципальных райнов  (за исключением движимого имущества муниципальных 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</t>
  </si>
  <si>
    <t>1 14 02053 05 0000410</t>
  </si>
  <si>
    <t>Доходы от реализации  иного имущества, находящегося в  в собственности муниципальных райнов  (за исключением имущества муниципальных 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</t>
  </si>
  <si>
    <t xml:space="preserve">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</si>
  <si>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</si>
  <si>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1 14 06010 00 0000 430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</si>
  <si>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</si>
  <si>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</si>
  <si>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</si>
  <si>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</si>
  <si>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</si>
  <si>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1 16 00000 00 0000 000</t>
  </si>
  <si>
    <t>ШТРАФЫ, САНКЦИИ, ВОЗМЕЩЕНИЕ УЩЕРБА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</si>
  <si>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</si>
  <si>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</si>
  <si>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</si>
  <si>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</si>
  <si>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1 16 01073 01 0000140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</si>
  <si>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</si>
  <si>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1 16 01083 01 0000140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</si>
  <si>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</si>
  <si>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</si>
  <si>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</si>
  <si>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</si>
  <si>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</si>
  <si>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</si>
  <si>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</si>
  <si>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</si>
  <si>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</si>
  <si>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</si>
  <si>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</si>
  <si>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1 16 02010 02 0000 140</t>
  </si>
  <si>
    <t>Административные штрафы,установленные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</si>
  <si>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</si>
  <si>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действовашим в 2019 году</t>
  </si>
  <si>
    <t>1 16 10129 01 0000 140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</si>
  <si>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</si>
  <si>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</si>
  <si>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1 17 00000 00 0000 000</t>
  </si>
  <si>
    <t>ПРОЧИЕ НЕНАЛОГОВЫЕ ДОХОДЫ</t>
  </si>
  <si>
    <t xml:space="preserve"> 2 00 00000 00 0000 000</t>
  </si>
  <si>
    <t>БЕЗВОЗМЕЗДНЫЕ ПОСТУПЛЕНИЯ</t>
  </si>
  <si>
    <t xml:space="preserve"> 2 02 00000 00 0000 000</t>
  </si>
  <si>
    <t>Безвозмездные поступления 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</si>
  <si>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</si>
  <si>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</si>
  <si>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</si>
  <si>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</si>
  <si>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</si>
  <si>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Дотации бюджетам муниципальных районов на выравнивание бюджетной обеспеченности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</si>
  <si>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</si>
  <si>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</si>
  <si>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</si>
  <si>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</si>
  <si>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2 02 20000 00 0000 000</t>
  </si>
  <si>
    <t>Субсидии бюджетам субъектов Российской Федерации и муниципальных образований (межбюджетные субсидии)</t>
  </si>
  <si>
    <t xml:space="preserve">2 02 25304 00 0000 150 </t>
  </si>
  <si>
    <t>Субсидии бюджетам бюджетной системы Российской федерации на реализацию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"Развитие образования и науки Брянской области"</t>
  </si>
  <si>
    <t xml:space="preserve">2 02 25304 05 0000 150 </t>
  </si>
  <si>
    <t>Субсидии бюджетам муниципальных районов на реализацию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"Развитие образования и науки Брянской области"</t>
  </si>
  <si>
    <t>2 02 25467 00 0000 150</t>
  </si>
  <si>
    <t>Субсидии бюджетам бюджетной системы Российской Федерации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</si>
  <si>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</si>
  <si>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муниципалдьных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</si>
  <si>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</si>
  <si>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 xml:space="preserve"> Субсидии бюджетам бюджетной системы Российской Федерации  на реализацию мероприятий по обеспечению жильем молодых семей в рамках подпрограммы "Обеспечение жильем молодых семей в Брянской области" государственной программы "Социальная и демографическая политика Брянской области" </t>
  </si>
  <si>
    <t>2 02 25497 05 0000 150</t>
  </si>
  <si>
    <t xml:space="preserve">Субсидии бюджетам муниципальных районов  на реализацию мероприятий по обеспечению жильем молодых семей в рамках подпрограммы "Обеспечение жильем молодых семей в Брянской области" государственной программы "Социальная и демографическая политика Брянской области" </t>
  </si>
  <si>
    <t>2 02 25519 00 0000 150</t>
  </si>
  <si>
    <t xml:space="preserve"> Субсидии бюджетам бюджетной системы Российской Федерации  на  поддержку отрасли культуры </t>
  </si>
  <si>
    <t>2 02 25519 05 0000 150</t>
  </si>
  <si>
    <t xml:space="preserve"> Субсидии бюджетам муниципальных районов на  поддержку отрасли культуры</t>
  </si>
  <si>
    <t>2 02 29999 00 0000 150</t>
  </si>
  <si>
    <t>Прочие субсидии бюджетам бюджетной системы Российской Федерации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</si>
  <si>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</si>
  <si>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</si>
  <si>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</si>
  <si>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</si>
  <si>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2 02 35120 00 0000 150</t>
  </si>
  <si>
    <t>Субвенции  бюджетной системы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</si>
  <si>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</si>
  <si>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</si>
  <si>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</si>
  <si>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</si>
  <si>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</si>
  <si>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</si>
  <si>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</si>
  <si>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</si>
  <si>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</si>
  <si>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</si>
  <si>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</si>
  <si>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бюджетной системы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</si>
  <si>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</si>
  <si>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</si>
  <si>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2 02 40000 00 0000 150</t>
  </si>
  <si>
    <t xml:space="preserve"> Иные межбюджетные трансферты</t>
  </si>
  <si>
    <t xml:space="preserve">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</si>
  <si>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</si>
  <si>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2 02 40014 05 0000 150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</si>
  <si>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</si>
  <si>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</si>
  <si>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</si>
  <si>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2 02 45303 05 0000 150</t>
  </si>
  <si>
    <t>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</si>
  <si>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</si>
  <si>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</si>
  <si>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</si>
  <si>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</si>
  <si>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 xml:space="preserve">                                                      ИТОГО</t>
  </si>
  <si>
    <t>1 16 01183 01 0000 140</t>
  </si>
  <si>
    <t>1 16 01173 01 0000 140</t>
  </si>
  <si>
    <t>1 16 01153 01 0000 140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</si>
  <si>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судьями,комиссиями по делам несовершенолетних и защите их прав</t>
  </si>
  <si>
    <t>1 16 07090 05 0000 140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</si>
  <si>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</si>
  <si>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2 02 20216 05 0000 150</t>
  </si>
  <si>
    <t>Субсидии бюджетам бюджетной системы Российской федерации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</si>
  <si>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</si>
  <si>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Субсидии  бюджетам бюджетной системы Российской федерации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</si>
  <si>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Субсидии 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</si>
  <si>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2 02 45179 00 0000 150</t>
  </si>
  <si>
    <t>Межбюджетные трансферты, передаваемые бюджетам бюджетной системы Российской Федерации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</si>
  <si>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</si>
  <si>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</si>
  <si>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</si>
  <si>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</si>
  <si>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</si>
  <si>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</si>
  <si>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Прочие дотации</t>
  </si>
  <si>
    <t>2 02 19999 00 0000 150</t>
  </si>
  <si>
    <t>2 02 19999 05 0000 150</t>
  </si>
  <si>
    <t>Прочие дотации бюджетам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</si>
  <si>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</si>
  <si>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</si>
  <si>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бюджета Суражского муниципального района Брянской области за  2024 год</t>
  </si>
  <si>
    <t>Кассовое исполнение за 2024 год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</si>
  <si>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</si>
  <si>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</si>
  <si>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</si>
  <si>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</si>
  <si>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>2 02 25098 05 0000 150</t>
  </si>
  <si>
    <t>2 02 25098 00 0000 150</t>
  </si>
  <si>
    <t>2 02 25520 05 0000 150</t>
  </si>
  <si>
    <t xml:space="preserve">Субсидии бюджетам бюджетной системы Российской федерации на софинансирование объектов капитальных вложений муниципальной собственности </t>
  </si>
  <si>
    <t xml:space="preserve"> Субсидии  бюджетам муниципальных районов  на модернизацию инфраструктуры общего образования в отдельных субъектах Российской Федерации в рамках регионального проекта "Современная школа (Брянская область)" государственной программы "Развитие образования и науки Брянской области"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</si>
  <si>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</t>
  </si>
  <si>
    <t>2 02 45050 00 0000 150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</si>
  <si>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</si>
  <si>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</t>
  </si>
  <si>
    <t>Приложение № 1                                                                                                                                                                                                                            к решению Суражского районного Совета народных депутатов                                                                                                                                  от 24.06.2025 г. № 81  "Об утверждении отчета об исполнении бюджета Суражского муниципального района Брянской области 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</si>
</sst>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8">
    <xf numFmtId="0" fontId="0" fillId="0" borderId="0"/>
    <xf numFmtId="0" fontId="1" fillId="0" borderId="0"/>
    <xf numFmtId="0" fontId="19" fillId="0" borderId="0">
      <alignment horizontal="left"/>
    </xf>
    <xf numFmtId="0" fontId="19" fillId="0" borderId="0">
      <alignment horizontal="left"/>
    </xf>
    <xf numFmtId="0" fontId="4" fillId="0" borderId="0"/>
    <xf numFmtId="0" fontId="4" fillId="0" borderId="0"/>
    <xf numFmtId="0" fontId="19" fillId="0" borderId="0">
      <alignment horizontal="left"/>
    </xf>
    <xf numFmtId="49" fontId="6" fillId="0" borderId="7"/>
    <xf numFmtId="4" fontId="6" fillId="0" borderId="8">
      <alignment horizontal="right"/>
    </xf>
    <xf numFmtId="4" fontId="6" fillId="0" borderId="9">
      <alignment horizontal="right"/>
    </xf>
    <xf numFmtId="49" fontId="6" fillId="0" borderId="0">
      <alignment horizontal="right"/>
    </xf>
    <xf numFmtId="0" fontId="6" fillId="0" borderId="7"/>
    <xf numFmtId="4" fontId="6" fillId="0" borderId="10">
      <alignment horizontal="right"/>
    </xf>
    <xf numFmtId="49" fontId="6" fillId="0" borderId="11">
      <alignment horizontal="center"/>
    </xf>
    <xf numFmtId="4" fontId="6" fillId="0" borderId="12">
      <alignment horizontal="right"/>
    </xf>
    <xf numFmtId="0" fontId="8" fillId="0" borderId="0">
      <alignment horizontal="center"/>
    </xf>
    <xf numFmtId="0" fontId="8" fillId="0" borderId="7"/>
    <xf numFmtId="0" fontId="6" fillId="0" borderId="13">
      <alignment horizontal="left" wrapText="1"/>
    </xf>
    <xf numFmtId="0" fontId="6" fillId="0" borderId="14">
      <alignment horizontal="left" wrapText="1" indent="1"/>
    </xf>
    <xf numFmtId="0" fontId="6" fillId="0" borderId="13">
      <alignment horizontal="left" wrapText="1" indent="2"/>
    </xf>
    <xf numFmtId="0" fontId="6" fillId="0" borderId="15">
      <alignment horizontal="left" wrapText="1" indent="2"/>
    </xf>
    <xf numFmtId="0" fontId="6" fillId="0" borderId="0">
      <alignment horizontal="center" wrapText="1"/>
    </xf>
    <xf numFmtId="49" fontId="6" fillId="0" borderId="7">
      <alignment horizontal="left"/>
    </xf>
    <xf numFmtId="49" fontId="6" fillId="0" borderId="16">
      <alignment horizontal="center" wrapText="1"/>
    </xf>
    <xf numFmtId="49" fontId="6" fillId="0" borderId="16">
      <alignment horizontal="left" wrapText="1"/>
    </xf>
    <xf numFmtId="49" fontId="6" fillId="0" borderId="16">
      <alignment horizontal="center" shrinkToFit="1"/>
    </xf>
    <xf numFmtId="49" fontId="6" fillId="0" borderId="7">
      <alignment horizontal="center"/>
    </xf>
    <xf numFmtId="0" fontId="6" fillId="0" borderId="17">
      <alignment horizontal="center"/>
    </xf>
    <xf numFmtId="0" fontId="6" fillId="0" borderId="0">
      <alignment horizontal="center"/>
    </xf>
    <xf numFmtId="49" fontId="6" fillId="0" borderId="7"/>
    <xf numFmtId="49" fontId="6" fillId="0" borderId="8">
      <alignment horizontal="center" shrinkToFit="1"/>
    </xf>
    <xf numFmtId="0" fontId="6" fillId="0" borderId="7">
      <alignment horizontal="center"/>
    </xf>
    <xf numFmtId="49" fontId="6" fillId="0" borderId="17">
      <alignment horizontal="center"/>
    </xf>
    <xf numFmtId="49" fontId="6" fillId="0" borderId="0">
      <alignment horizontal="left"/>
    </xf>
    <xf numFmtId="49" fontId="6" fillId="0" borderId="10">
      <alignment horizontal="center"/>
    </xf>
    <xf numFmtId="0" fontId="8" fillId="0" borderId="18">
      <alignment horizontal="center" vertical="center" textRotation="90" wrapText="1"/>
    </xf>
    <xf numFmtId="0" fontId="8" fillId="0" borderId="17">
      <alignment horizontal="center" vertical="center" textRotation="90" wrapText="1"/>
    </xf>
    <xf numFmtId="0" fontId="6" fillId="0" borderId="0">
      <alignment vertical="center"/>
    </xf>
    <xf numFmtId="0" fontId="8" fillId="0" borderId="18">
      <alignment horizontal="center" vertical="center" textRotation="90"/>
    </xf>
    <xf numFmtId="49" fontId="6" fillId="0" borderId="19">
      <alignment horizontal="center" vertical="center" wrapText="1"/>
    </xf>
    <xf numFmtId="0" fontId="8" fillId="0" borderId="20"/>
    <xf numFmtId="49" fontId="9" fillId="0" borderId="21">
      <alignment horizontal="left" vertical="center" wrapText="1"/>
    </xf>
    <xf numFmtId="49" fontId="6" fillId="0" borderId="22">
      <alignment horizontal="left" vertical="center" wrapText="1" indent="2"/>
    </xf>
    <xf numFmtId="49" fontId="6" fillId="0" borderId="15">
      <alignment horizontal="left" vertical="center" wrapText="1" indent="3"/>
    </xf>
    <xf numFmtId="49" fontId="6" fillId="0" borderId="21">
      <alignment horizontal="left" vertical="center" wrapText="1" indent="3"/>
    </xf>
    <xf numFmtId="49" fontId="6" fillId="0" borderId="23">
      <alignment horizontal="left" vertical="center" wrapText="1" indent="3"/>
    </xf>
    <xf numFmtId="0" fontId="9" fillId="0" borderId="20">
      <alignment horizontal="left" vertical="center" wrapText="1"/>
    </xf>
    <xf numFmtId="49" fontId="6" fillId="0" borderId="17">
      <alignment horizontal="left" vertical="center" wrapText="1" indent="3"/>
    </xf>
    <xf numFmtId="49" fontId="6" fillId="0" borderId="0">
      <alignment horizontal="left" vertical="center" wrapText="1" indent="3"/>
    </xf>
    <xf numFmtId="49" fontId="6" fillId="0" borderId="7">
      <alignment horizontal="left" vertical="center" wrapText="1" indent="3"/>
    </xf>
    <xf numFmtId="49" fontId="9" fillId="0" borderId="20">
      <alignment horizontal="left" vertical="center" wrapText="1"/>
    </xf>
    <xf numFmtId="49" fontId="6" fillId="0" borderId="24">
      <alignment horizontal="center" vertical="center" wrapText="1"/>
    </xf>
    <xf numFmtId="49" fontId="8" fillId="0" borderId="25">
      <alignment horizontal="center"/>
    </xf>
    <xf numFmtId="49" fontId="8" fillId="0" borderId="26">
      <alignment horizontal="center" vertical="center" wrapText="1"/>
    </xf>
    <xf numFmtId="49" fontId="6" fillId="0" borderId="27">
      <alignment horizontal="center" vertical="center" wrapText="1"/>
    </xf>
    <xf numFmtId="49" fontId="6" fillId="0" borderId="16">
      <alignment horizontal="center" vertical="center" wrapText="1"/>
    </xf>
    <xf numFmtId="49" fontId="6" fillId="0" borderId="26">
      <alignment horizontal="center" vertical="center" wrapText="1"/>
    </xf>
    <xf numFmtId="49" fontId="6" fillId="0" borderId="28">
      <alignment horizontal="center" vertical="center" wrapText="1"/>
    </xf>
    <xf numFmtId="49" fontId="6" fillId="0" borderId="29">
      <alignment horizontal="center" vertical="center" wrapText="1"/>
    </xf>
    <xf numFmtId="49" fontId="6" fillId="0" borderId="0">
      <alignment horizontal="center" vertical="center" wrapText="1"/>
    </xf>
    <xf numFmtId="49" fontId="6" fillId="0" borderId="7">
      <alignment horizontal="center" vertical="center" wrapText="1"/>
    </xf>
    <xf numFmtId="49" fontId="8" fillId="0" borderId="25">
      <alignment horizontal="center" vertical="center" wrapText="1"/>
    </xf>
    <xf numFmtId="0" fontId="6" fillId="0" borderId="19">
      <alignment horizontal="center" vertical="top"/>
    </xf>
    <xf numFmtId="49" fontId="6" fillId="0" borderId="19">
      <alignment horizontal="center" vertical="top" wrapText="1"/>
    </xf>
    <xf numFmtId="4" fontId="6" fillId="0" borderId="30">
      <alignment horizontal="right"/>
    </xf>
    <xf numFmtId="0" fontId="6" fillId="0" borderId="31"/>
    <xf numFmtId="4" fontId="6" fillId="0" borderId="24">
      <alignment horizontal="right"/>
    </xf>
    <xf numFmtId="4" fontId="6" fillId="0" borderId="29">
      <alignment horizontal="right" shrinkToFit="1"/>
    </xf>
    <xf numFmtId="4" fontId="6" fillId="0" borderId="0">
      <alignment horizontal="right" shrinkToFit="1"/>
    </xf>
    <xf numFmtId="0" fontId="8" fillId="0" borderId="19">
      <alignment horizontal="center" vertical="top"/>
    </xf>
    <xf numFmtId="0" fontId="6" fillId="0" borderId="19">
      <alignment horizontal="center" vertical="top" wrapText="1"/>
    </xf>
    <xf numFmtId="0" fontId="6" fillId="0" borderId="19">
      <alignment horizontal="center" vertical="top"/>
    </xf>
    <xf numFmtId="4" fontId="6" fillId="0" borderId="32">
      <alignment horizontal="right"/>
    </xf>
    <xf numFmtId="0" fontId="6" fillId="0" borderId="33"/>
    <xf numFmtId="4" fontId="6" fillId="0" borderId="34">
      <alignment horizontal="right"/>
    </xf>
    <xf numFmtId="0" fontId="6" fillId="0" borderId="7">
      <alignment horizontal="right"/>
    </xf>
    <xf numFmtId="0" fontId="8" fillId="0" borderId="19">
      <alignment horizontal="center" vertical="top"/>
    </xf>
    <xf numFmtId="0" fontId="4" fillId="3" borderId="0"/>
    <xf numFmtId="0" fontId="8" fillId="0" borderId="0"/>
    <xf numFmtId="0" fontId="10" fillId="0" borderId="0"/>
    <xf numFmtId="0" fontId="6" fillId="0" borderId="0">
      <alignment horizontal="left"/>
    </xf>
    <xf numFmtId="0" fontId="6" fillId="0" borderId="0"/>
    <xf numFmtId="0" fontId="11" fillId="0" borderId="0"/>
    <xf numFmtId="0" fontId="4" fillId="3" borderId="7"/>
    <xf numFmtId="0" fontId="6" fillId="0" borderId="18">
      <alignment horizontal="center" vertical="top" wrapText="1"/>
    </xf>
    <xf numFmtId="0" fontId="6" fillId="0" borderId="18">
      <alignment horizontal="center" vertical="center"/>
    </xf>
    <xf numFmtId="0" fontId="4" fillId="3" borderId="35"/>
    <xf numFmtId="0" fontId="6" fillId="0" borderId="36">
      <alignment horizontal="left" wrapText="1"/>
    </xf>
    <xf numFmtId="0" fontId="6" fillId="0" borderId="13">
      <alignment horizontal="left" wrapText="1" indent="1"/>
    </xf>
    <xf numFmtId="0" fontId="6" fillId="0" borderId="20">
      <alignment horizontal="left" wrapText="1" indent="2"/>
    </xf>
    <xf numFmtId="0" fontId="4" fillId="3" borderId="37"/>
    <xf numFmtId="0" fontId="12" fillId="0" borderId="0">
      <alignment horizontal="center" wrapText="1"/>
    </xf>
    <xf numFmtId="0" fontId="13" fillId="0" borderId="0">
      <alignment horizontal="center" vertical="top"/>
    </xf>
    <xf numFmtId="0" fontId="6" fillId="0" borderId="7">
      <alignment wrapText="1"/>
    </xf>
    <xf numFmtId="0" fontId="6" fillId="0" borderId="35">
      <alignment wrapText="1"/>
    </xf>
    <xf numFmtId="0" fontId="6" fillId="0" borderId="17">
      <alignment horizontal="left"/>
    </xf>
    <xf numFmtId="0" fontId="6" fillId="0" borderId="19">
      <alignment horizontal="center" vertical="top" wrapText="1"/>
    </xf>
    <xf numFmtId="0" fontId="6" fillId="0" borderId="24">
      <alignment horizontal="center" vertical="center"/>
    </xf>
    <xf numFmtId="0" fontId="4" fillId="3" borderId="38"/>
    <xf numFmtId="49" fontId="6" fillId="0" borderId="25">
      <alignment horizontal="center" wrapText="1"/>
    </xf>
    <xf numFmtId="49" fontId="6" fillId="0" borderId="27">
      <alignment horizontal="center" wrapText="1"/>
    </xf>
    <xf numFmtId="49" fontId="6" fillId="0" borderId="26">
      <alignment horizontal="center"/>
    </xf>
    <xf numFmtId="0" fontId="4" fillId="3" borderId="17"/>
    <xf numFmtId="0" fontId="4" fillId="3" borderId="39"/>
    <xf numFmtId="0" fontId="6" fillId="0" borderId="29"/>
    <xf numFmtId="0" fontId="6" fillId="0" borderId="0">
      <alignment horizontal="center"/>
    </xf>
    <xf numFmtId="49" fontId="6" fillId="0" borderId="17"/>
    <xf numFmtId="49" fontId="6" fillId="0" borderId="0"/>
    <xf numFmtId="0" fontId="6" fillId="0" borderId="19">
      <alignment horizontal="center" vertical="center"/>
    </xf>
    <xf numFmtId="0" fontId="4" fillId="3" borderId="40"/>
    <xf numFmtId="49" fontId="6" fillId="0" borderId="30">
      <alignment horizontal="center"/>
    </xf>
    <xf numFmtId="49" fontId="6" fillId="0" borderId="31">
      <alignment horizontal="center"/>
    </xf>
    <xf numFmtId="49" fontId="6" fillId="0" borderId="19">
      <alignment horizontal="center"/>
    </xf>
    <xf numFmtId="49" fontId="6" fillId="0" borderId="19">
      <alignment horizontal="center" vertical="top" wrapText="1"/>
    </xf>
    <xf numFmtId="49" fontId="6" fillId="0" borderId="19">
      <alignment horizontal="center" vertical="top" wrapText="1"/>
    </xf>
    <xf numFmtId="0" fontId="4" fillId="3" borderId="41"/>
    <xf numFmtId="4" fontId="6" fillId="0" borderId="19">
      <alignment horizontal="right"/>
    </xf>
    <xf numFmtId="0" fontId="6" fillId="4" borderId="29"/>
    <xf numFmtId="49" fontId="6" fillId="0" borderId="42">
      <alignment horizontal="center" vertical="top"/>
    </xf>
    <xf numFmtId="49" fontId="4" fillId="0" borderId="0"/>
    <xf numFmtId="0" fontId="6" fillId="0" borderId="0">
      <alignment horizontal="right"/>
    </xf>
    <xf numFmtId="49" fontId="6" fillId="0" borderId="0">
      <alignment horizontal="right"/>
    </xf>
    <xf numFmtId="0" fontId="7" fillId="0" borderId="0"/>
    <xf numFmtId="0" fontId="7" fillId="0" borderId="43"/>
    <xf numFmtId="49" fontId="14" fillId="0" borderId="44">
      <alignment horizontal="right"/>
    </xf>
    <xf numFmtId="0" fontId="6" fillId="0" borderId="44">
      <alignment horizontal="right"/>
    </xf>
    <xf numFmtId="0" fontId="7" fillId="0" borderId="7"/>
    <xf numFmtId="0" fontId="6" fillId="0" borderId="24">
      <alignment horizontal="center"/>
    </xf>
    <xf numFmtId="49" fontId="4" fillId="0" borderId="45">
      <alignment horizontal="center"/>
    </xf>
    <xf numFmtId="14" fontId="6" fillId="0" borderId="46">
      <alignment horizontal="center"/>
    </xf>
    <xf numFmtId="0" fontId="6" fillId="0" borderId="47">
      <alignment horizontal="center"/>
    </xf>
    <xf numFmtId="49" fontId="6" fillId="0" borderId="48">
      <alignment horizontal="center"/>
    </xf>
    <xf numFmtId="49" fontId="6" fillId="0" borderId="46">
      <alignment horizontal="center"/>
    </xf>
    <xf numFmtId="0" fontId="6" fillId="0" borderId="46">
      <alignment horizontal="center"/>
    </xf>
    <xf numFmtId="49" fontId="6" fillId="0" borderId="49">
      <alignment horizontal="center"/>
    </xf>
    <xf numFmtId="0" fontId="11" fillId="0" borderId="29"/>
    <xf numFmtId="49" fontId="6" fillId="0" borderId="42">
      <alignment horizontal="center" vertical="top" wrapText="1"/>
    </xf>
    <xf numFmtId="0" fontId="6" fillId="0" borderId="50">
      <alignment horizontal="center" vertical="center"/>
    </xf>
    <xf numFmtId="4" fontId="6" fillId="0" borderId="11">
      <alignment horizontal="right"/>
    </xf>
    <xf numFmtId="49" fontId="6" fillId="0" borderId="33">
      <alignment horizontal="center"/>
    </xf>
    <xf numFmtId="0" fontId="6" fillId="0" borderId="0">
      <alignment horizontal="left" wrapText="1"/>
    </xf>
    <xf numFmtId="0" fontId="6" fillId="0" borderId="7">
      <alignment horizontal="left"/>
    </xf>
    <xf numFmtId="0" fontId="6" fillId="0" borderId="14">
      <alignment horizontal="left" wrapText="1"/>
    </xf>
    <xf numFmtId="0" fontId="6" fillId="0" borderId="35"/>
    <xf numFmtId="0" fontId="8" fillId="0" borderId="51">
      <alignment horizontal="left" wrapText="1"/>
    </xf>
    <xf numFmtId="0" fontId="6" fillId="0" borderId="10">
      <alignment horizontal="left" wrapText="1" indent="2"/>
    </xf>
    <xf numFmtId="49" fontId="6" fillId="0" borderId="0">
      <alignment horizontal="center" wrapText="1"/>
    </xf>
    <xf numFmtId="49" fontId="6" fillId="0" borderId="26">
      <alignment horizontal="center" wrapText="1"/>
    </xf>
    <xf numFmtId="0" fontId="6" fillId="0" borderId="38"/>
    <xf numFmtId="0" fontId="6" fillId="0" borderId="52">
      <alignment horizontal="center" wrapText="1"/>
    </xf>
    <xf numFmtId="0" fontId="4" fillId="3" borderId="29"/>
    <xf numFmtId="49" fontId="6" fillId="0" borderId="16">
      <alignment horizontal="center"/>
    </xf>
    <xf numFmtId="49" fontId="6" fillId="0" borderId="0">
      <alignment horizontal="center"/>
    </xf>
    <xf numFmtId="49" fontId="6" fillId="0" borderId="8">
      <alignment horizontal="center" wrapText="1"/>
    </xf>
    <xf numFmtId="49" fontId="6" fillId="0" borderId="9">
      <alignment horizontal="center" wrapText="1"/>
    </xf>
    <xf numFmtId="49" fontId="6" fillId="0" borderId="8">
      <alignment horizontal="center"/>
    </xf>
    <xf numFmtId="0" fontId="5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55">
    <xf numFmtId="0" fontId="0" fillId="0" borderId="0" xfId="0"/>
    <xf numFmtId="4" fontId="3" fillId="0" borderId="1" xfId="1" applyNumberFormat="1" applyFont="1" applyFill="1" applyBorder="1" applyAlignment="1">
      <alignment horizontal="right" vertical="top"/>
    </xf>
    <xf numFmtId="4" fontId="2" fillId="0" borderId="1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 wrapText="1"/>
    </xf>
    <xf numFmtId="4" fontId="2" fillId="2" borderId="1" xfId="1" applyNumberFormat="1" applyFont="1" applyFill="1" applyBorder="1" applyAlignment="1">
      <alignment horizontal="right" vertical="top"/>
    </xf>
    <xf numFmtId="0" fontId="15" fillId="0" borderId="1" xfId="1" applyFont="1" applyFill="1" applyBorder="1" applyAlignment="1">
      <alignment horizontal="center" wrapText="1"/>
    </xf>
    <xf numFmtId="49" fontId="2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top" wrapText="1"/>
    </xf>
    <xf numFmtId="4" fontId="17" fillId="0" borderId="1" xfId="1" applyNumberFormat="1" applyFont="1" applyFill="1" applyBorder="1" applyAlignment="1">
      <alignment horizontal="right" vertical="top"/>
    </xf>
    <xf numFmtId="4" fontId="18" fillId="0" borderId="1" xfId="1" applyNumberFormat="1" applyFont="1" applyFill="1" applyBorder="1" applyAlignment="1">
      <alignment horizontal="right" vertical="top"/>
    </xf>
    <xf numFmtId="4" fontId="18" fillId="2" borderId="1" xfId="1" applyNumberFormat="1" applyFont="1" applyFill="1" applyBorder="1" applyAlignment="1">
      <alignment horizontal="right" vertical="top"/>
    </xf>
    <xf numFmtId="4" fontId="17" fillId="2" borderId="1" xfId="1" applyNumberFormat="1" applyFont="1" applyFill="1" applyBorder="1" applyAlignment="1">
      <alignment horizontal="right" vertical="top"/>
    </xf>
    <xf numFmtId="0" fontId="2" fillId="0" borderId="1" xfId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16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3" fillId="0" borderId="1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right" vertical="top"/>
    </xf>
    <xf numFmtId="0" fontId="2" fillId="0" borderId="1" xfId="156" applyFont="1" applyBorder="1" applyAlignment="1" applyProtection="1">
      <alignment wrapText="1"/>
    </xf>
    <xf numFmtId="0" fontId="2" fillId="0" borderId="1" xfId="156" applyFont="1" applyBorder="1" applyAlignment="1" applyProtection="1">
      <alignment horizontal="justify" wrapText="1"/>
    </xf>
    <xf numFmtId="0" fontId="2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2" borderId="1" xfId="1" applyNumberFormat="1" applyFont="1" applyFill="1" applyBorder="1" applyAlignment="1">
      <alignment horizontal="left" vertical="top" wrapText="1"/>
    </xf>
    <xf numFmtId="0" fontId="2" fillId="0" borderId="1" xfId="1" applyFont="1" applyBorder="1" applyAlignment="1">
      <alignment wrapText="1"/>
    </xf>
    <xf numFmtId="0" fontId="2" fillId="0" borderId="0" xfId="1" applyFont="1" applyAlignment="1">
      <alignment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left" vertical="justify"/>
    </xf>
    <xf numFmtId="0" fontId="2" fillId="0" borderId="1" xfId="87" applyNumberFormat="1" applyFont="1" applyBorder="1" applyAlignment="1" applyProtection="1">
      <alignment horizontal="left" vertical="top" wrapText="1"/>
    </xf>
    <xf numFmtId="4" fontId="18" fillId="2" borderId="4" xfId="1" applyNumberFormat="1" applyFont="1" applyFill="1" applyBorder="1" applyAlignment="1">
      <alignment horizontal="right" vertical="top"/>
    </xf>
    <xf numFmtId="0" fontId="2" fillId="0" borderId="2" xfId="87" applyNumberFormat="1" applyFont="1" applyBorder="1" applyAlignment="1" applyProtection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2" fontId="17" fillId="0" borderId="1" xfId="1" applyNumberFormat="1" applyFont="1" applyFill="1" applyBorder="1" applyAlignment="1">
      <alignment horizontal="center" vertical="top" wrapText="1"/>
    </xf>
    <xf numFmtId="0" fontId="22" fillId="0" borderId="53" xfId="0" applyFont="1" applyBorder="1" applyAlignment="1">
      <alignment horizontal="center" vertical="center" wrapText="1"/>
    </xf>
    <xf numFmtId="0" fontId="22" fillId="0" borderId="54" xfId="0" applyFont="1" applyBorder="1" applyAlignment="1">
      <alignment vertical="center" wrapText="1"/>
    </xf>
    <xf numFmtId="0" fontId="22" fillId="0" borderId="55" xfId="0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23" fillId="0" borderId="56" xfId="0" applyFont="1" applyBorder="1" applyAlignment="1">
      <alignment vertical="center" wrapText="1"/>
    </xf>
    <xf numFmtId="0" fontId="23" fillId="0" borderId="54" xfId="0" applyFont="1" applyBorder="1" applyAlignment="1">
      <alignment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justify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"/>
    </xf>
    <xf numFmtId="0" fontId="21" fillId="0" borderId="0" xfId="0" applyFont="1" applyAlignment="1">
      <alignment horizontal="right" wrapText="1"/>
    </xf>
  </cellXfs>
  <cellStyles count="158">
    <cellStyle name="br" xfId="2"/>
    <cellStyle name="col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150" xfId="57"/>
    <cellStyle name="xl151" xfId="58"/>
    <cellStyle name="xl152" xfId="59"/>
    <cellStyle name="xl153" xfId="60"/>
    <cellStyle name="xl154" xfId="61"/>
    <cellStyle name="xl155" xfId="62"/>
    <cellStyle name="xl156" xfId="63"/>
    <cellStyle name="xl157" xfId="64"/>
    <cellStyle name="xl158" xfId="65"/>
    <cellStyle name="xl159" xfId="66"/>
    <cellStyle name="xl160" xfId="67"/>
    <cellStyle name="xl161" xfId="68"/>
    <cellStyle name="xl162" xfId="69"/>
    <cellStyle name="xl163" xfId="70"/>
    <cellStyle name="xl164" xfId="71"/>
    <cellStyle name="xl165" xfId="72"/>
    <cellStyle name="xl166" xfId="73"/>
    <cellStyle name="xl167" xfId="74"/>
    <cellStyle name="xl168" xfId="75"/>
    <cellStyle name="xl169" xfId="76"/>
    <cellStyle name="xl21" xfId="77"/>
    <cellStyle name="xl22" xfId="78"/>
    <cellStyle name="xl23" xfId="79"/>
    <cellStyle name="xl24" xfId="80"/>
    <cellStyle name="xl25" xfId="81"/>
    <cellStyle name="xl26" xfId="82"/>
    <cellStyle name="xl27" xfId="83"/>
    <cellStyle name="xl28" xfId="84"/>
    <cellStyle name="xl29" xfId="85"/>
    <cellStyle name="xl30" xfId="86"/>
    <cellStyle name="xl31" xfId="87"/>
    <cellStyle name="xl32" xfId="88"/>
    <cellStyle name="xl33" xfId="89"/>
    <cellStyle name="xl34" xfId="90"/>
    <cellStyle name="xl35" xfId="91"/>
    <cellStyle name="xl36" xfId="92"/>
    <cellStyle name="xl37" xfId="93"/>
    <cellStyle name="xl38" xfId="94"/>
    <cellStyle name="xl39" xfId="95"/>
    <cellStyle name="xl40" xfId="96"/>
    <cellStyle name="xl41" xfId="97"/>
    <cellStyle name="xl42" xfId="98"/>
    <cellStyle name="xl43" xfId="99"/>
    <cellStyle name="xl44" xfId="100"/>
    <cellStyle name="xl45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xl65" xfId="121"/>
    <cellStyle name="xl66" xfId="122"/>
    <cellStyle name="xl67" xfId="123"/>
    <cellStyle name="xl68" xfId="124"/>
    <cellStyle name="xl69" xfId="125"/>
    <cellStyle name="xl70" xfId="126"/>
    <cellStyle name="xl71" xfId="127"/>
    <cellStyle name="xl72" xfId="128"/>
    <cellStyle name="xl73" xfId="129"/>
    <cellStyle name="xl74" xfId="130"/>
    <cellStyle name="xl75" xfId="131"/>
    <cellStyle name="xl76" xfId="132"/>
    <cellStyle name="xl77" xfId="133"/>
    <cellStyle name="xl78" xfId="134"/>
    <cellStyle name="xl79" xfId="135"/>
    <cellStyle name="xl80" xfId="136"/>
    <cellStyle name="xl81" xfId="137"/>
    <cellStyle name="xl82" xfId="138"/>
    <cellStyle name="xl83" xfId="139"/>
    <cellStyle name="xl84" xfId="140"/>
    <cellStyle name="xl85" xfId="141"/>
    <cellStyle name="xl86" xfId="142"/>
    <cellStyle name="xl87" xfId="143"/>
    <cellStyle name="xl88" xfId="144"/>
    <cellStyle name="xl89" xfId="145"/>
    <cellStyle name="xl90" xfId="146"/>
    <cellStyle name="xl91" xfId="147"/>
    <cellStyle name="xl92" xfId="148"/>
    <cellStyle name="xl93" xfId="149"/>
    <cellStyle name="xl94" xfId="150"/>
    <cellStyle name="xl95" xfId="151"/>
    <cellStyle name="xl96" xfId="152"/>
    <cellStyle name="xl97" xfId="153"/>
    <cellStyle name="xl98" xfId="154"/>
    <cellStyle name="xl99" xfId="155"/>
    <cellStyle name="Гиперссылка" xfId="156" builtinId="8"/>
    <cellStyle name="Обычный" xfId="0" builtinId="0"/>
    <cellStyle name="Обычный 2" xfId="157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50886FD86B5B5850BBED296E0095AADAF1D03E89011BFE880FCB6B4908A6CB8890C120CC14B1DE47BE0474D769B71ABFBD950435D16C62BCAChEO" TargetMode="External"/><Relationship Id="rId2" Type="http://schemas.openxmlformats.org/officeDocument/2006/relationships/hyperlink" Target="consultantplus://offline/ref=50886FD86B5B5850BBED296E0095AADAF1D03E89011BFE880FCB6B4908A6CB8890C120C816B9D344EC5E64D320E01EA3B48C1A30CF6FA6hBO" TargetMode="External"/><Relationship Id="rId1" Type="http://schemas.openxmlformats.org/officeDocument/2006/relationships/hyperlink" Target="consultantplus://offline/ref=50886FD86B5B5850BBED296E0095AADAF1D03E89011BFE880FCB6B4908A6CB8890C120CC14B4D94BB80474D769B71ABFBD950435D16C62BCAChEO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consultantplus://offline/ref=50886FD86B5B5850BBED296E0095AADAF1D03E89011BFE880FCB6B4908A6CB8890C120CC14B1DC46BB0474D769B71ABFBD950435D16C62BCAChEO" TargetMode="External"/><Relationship Id="rId4" Type="http://schemas.openxmlformats.org/officeDocument/2006/relationships/hyperlink" Target="consultantplus://offline/ref=50886FD86B5B5850BBED296E0095AADAF1D03E89011BFE880FCB6B4908A6CB8890C120CC14B1DF46BD0474D769B71ABFBD950435D16C62BCAChE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3"/>
  <sheetViews>
    <sheetView tabSelected="1" workbookViewId="0">
      <selection activeCell="H9" sqref="H9"/>
    </sheetView>
  </sheetViews>
  <sheetFormatPr defaultRowHeight="15" x14ac:dyDescent="0.25"/>
  <cols>
    <col min="1" max="1" width="21.85546875" customWidth="1"/>
    <col min="2" max="2" width="47.28515625" customWidth="1"/>
    <col min="3" max="3" width="16.7109375" customWidth="1"/>
  </cols>
  <sheetData>
    <row r="1" spans="1:3" ht="78.75" customHeight="1" x14ac:dyDescent="0.25">
      <c r="B1" s="54" t="s">
        <v>254</v>
      </c>
      <c r="C1" s="54"/>
    </row>
    <row r="2" spans="1:3" x14ac:dyDescent="0.25">
      <c r="A2" s="53" t="s">
        <v>239</v>
      </c>
      <c r="B2" s="53"/>
      <c r="C2" s="53"/>
    </row>
    <row r="3" spans="1:3" x14ac:dyDescent="0.25">
      <c r="A3" s="17"/>
      <c r="B3" s="18"/>
      <c r="C3" s="18"/>
    </row>
    <row r="4" spans="1:3" ht="42.75" customHeight="1" x14ac:dyDescent="0.25">
      <c r="A4" s="19" t="s">
        <v>0</v>
      </c>
      <c r="B4" s="8" t="s">
        <v>1</v>
      </c>
      <c r="C4" s="40" t="s">
        <v>240</v>
      </c>
    </row>
    <row r="5" spans="1:3" x14ac:dyDescent="0.25">
      <c r="A5" s="6">
        <v>1</v>
      </c>
      <c r="B5" s="24">
        <v>2</v>
      </c>
      <c r="C5" s="7" t="s">
        <v>2</v>
      </c>
    </row>
    <row r="6" spans="1:3" ht="21" customHeight="1" x14ac:dyDescent="0.25">
      <c r="A6" s="13" t="s">
        <v>3</v>
      </c>
      <c r="B6" s="25" t="s">
        <v>4</v>
      </c>
      <c r="C6" s="1">
        <f>C7+C16+C26+C34+C39+C49+C54+C58+C66+C83</f>
        <v>248838786.36000004</v>
      </c>
    </row>
    <row r="7" spans="1:3" ht="16.5" customHeight="1" x14ac:dyDescent="0.25">
      <c r="A7" s="13" t="s">
        <v>5</v>
      </c>
      <c r="B7" s="25" t="s">
        <v>6</v>
      </c>
      <c r="C7" s="1">
        <f>C8</f>
        <v>208921597.99000001</v>
      </c>
    </row>
    <row r="8" spans="1:3" ht="21" customHeight="1" x14ac:dyDescent="0.25">
      <c r="A8" s="13" t="s">
        <v>7</v>
      </c>
      <c r="B8" s="25" t="s">
        <v>8</v>
      </c>
      <c r="C8" s="2">
        <f>C9+C10+C11+C12+C13+C14+C15</f>
        <v>208921597.99000001</v>
      </c>
    </row>
    <row r="9" spans="1:3" ht="69" customHeight="1" x14ac:dyDescent="0.25">
      <c r="A9" s="13" t="s">
        <v>9</v>
      </c>
      <c r="B9" s="26" t="s">
        <v>10</v>
      </c>
      <c r="C9" s="2">
        <v>73415151.859999999</v>
      </c>
    </row>
    <row r="10" spans="1:3" ht="107.25" customHeight="1" x14ac:dyDescent="0.25">
      <c r="A10" s="13" t="s">
        <v>11</v>
      </c>
      <c r="B10" s="26" t="s">
        <v>12</v>
      </c>
      <c r="C10" s="2">
        <v>610079.55000000005</v>
      </c>
    </row>
    <row r="11" spans="1:3" ht="49.5" customHeight="1" x14ac:dyDescent="0.25">
      <c r="A11" s="14" t="s">
        <v>13</v>
      </c>
      <c r="B11" s="26" t="s">
        <v>14</v>
      </c>
      <c r="C11" s="2">
        <v>693078.38</v>
      </c>
    </row>
    <row r="12" spans="1:3" ht="83.25" customHeight="1" x14ac:dyDescent="0.25">
      <c r="A12" s="13" t="s">
        <v>15</v>
      </c>
      <c r="B12" s="26" t="s">
        <v>16</v>
      </c>
      <c r="C12" s="2"/>
    </row>
    <row r="13" spans="1:3" ht="95.25" customHeight="1" x14ac:dyDescent="0.25">
      <c r="A13" s="13" t="s">
        <v>17</v>
      </c>
      <c r="B13" s="26" t="s">
        <v>18</v>
      </c>
      <c r="C13" s="2">
        <v>6435455.3200000003</v>
      </c>
    </row>
    <row r="14" spans="1:3" ht="72" customHeight="1" x14ac:dyDescent="0.25">
      <c r="A14" s="13" t="s">
        <v>229</v>
      </c>
      <c r="B14" s="26" t="s">
        <v>231</v>
      </c>
      <c r="C14" s="2">
        <v>3930270.4</v>
      </c>
    </row>
    <row r="15" spans="1:3" ht="57" customHeight="1" x14ac:dyDescent="0.25">
      <c r="A15" s="13" t="s">
        <v>230</v>
      </c>
      <c r="B15" s="26" t="s">
        <v>232</v>
      </c>
      <c r="C15" s="2">
        <v>123837562.48</v>
      </c>
    </row>
    <row r="16" spans="1:3" ht="29.25" customHeight="1" x14ac:dyDescent="0.25">
      <c r="A16" s="14" t="s">
        <v>19</v>
      </c>
      <c r="B16" s="25" t="s">
        <v>20</v>
      </c>
      <c r="C16" s="1">
        <f>C17</f>
        <v>24907579.210000001</v>
      </c>
    </row>
    <row r="17" spans="1:3" ht="30.75" customHeight="1" x14ac:dyDescent="0.25">
      <c r="A17" s="13" t="s">
        <v>21</v>
      </c>
      <c r="B17" s="26" t="s">
        <v>22</v>
      </c>
      <c r="C17" s="2">
        <f>C18+C20+C22+C24</f>
        <v>24907579.210000001</v>
      </c>
    </row>
    <row r="18" spans="1:3" ht="81" customHeight="1" x14ac:dyDescent="0.25">
      <c r="A18" s="13" t="s">
        <v>23</v>
      </c>
      <c r="B18" s="26" t="s">
        <v>24</v>
      </c>
      <c r="C18" s="2">
        <v>12868145.380000001</v>
      </c>
    </row>
    <row r="19" spans="1:3" ht="106.5" customHeight="1" x14ac:dyDescent="0.25">
      <c r="A19" s="13" t="s">
        <v>25</v>
      </c>
      <c r="B19" s="26" t="s">
        <v>26</v>
      </c>
      <c r="C19" s="2">
        <v>12868145.380000001</v>
      </c>
    </row>
    <row r="20" spans="1:3" ht="99" customHeight="1" x14ac:dyDescent="0.25">
      <c r="A20" s="13" t="s">
        <v>27</v>
      </c>
      <c r="B20" s="26" t="s">
        <v>28</v>
      </c>
      <c r="C20" s="2">
        <v>74350.44</v>
      </c>
    </row>
    <row r="21" spans="1:3" ht="120.75" customHeight="1" x14ac:dyDescent="0.25">
      <c r="A21" s="13" t="s">
        <v>29</v>
      </c>
      <c r="B21" s="26" t="s">
        <v>30</v>
      </c>
      <c r="C21" s="2">
        <v>74350.44</v>
      </c>
    </row>
    <row r="22" spans="1:3" ht="83.25" customHeight="1" x14ac:dyDescent="0.25">
      <c r="A22" s="13" t="s">
        <v>31</v>
      </c>
      <c r="B22" s="26" t="s">
        <v>32</v>
      </c>
      <c r="C22" s="2">
        <v>13365764.109999999</v>
      </c>
    </row>
    <row r="23" spans="1:3" ht="109.5" customHeight="1" x14ac:dyDescent="0.25">
      <c r="A23" s="13" t="s">
        <v>33</v>
      </c>
      <c r="B23" s="26" t="s">
        <v>34</v>
      </c>
      <c r="C23" s="2">
        <v>13365764.109999999</v>
      </c>
    </row>
    <row r="24" spans="1:3" ht="84" customHeight="1" x14ac:dyDescent="0.25">
      <c r="A24" s="13" t="s">
        <v>35</v>
      </c>
      <c r="B24" s="26" t="s">
        <v>36</v>
      </c>
      <c r="C24" s="2">
        <v>-1400680.72</v>
      </c>
    </row>
    <row r="25" spans="1:3" ht="93" customHeight="1" x14ac:dyDescent="0.25">
      <c r="A25" s="13" t="s">
        <v>37</v>
      </c>
      <c r="B25" s="26" t="s">
        <v>28</v>
      </c>
      <c r="C25" s="2">
        <v>-1400680.72</v>
      </c>
    </row>
    <row r="26" spans="1:3" ht="24" customHeight="1" x14ac:dyDescent="0.25">
      <c r="A26" s="13" t="s">
        <v>38</v>
      </c>
      <c r="B26" s="25" t="s">
        <v>39</v>
      </c>
      <c r="C26" s="1">
        <f>C27+C30+C32</f>
        <v>3621731.3899999997</v>
      </c>
    </row>
    <row r="27" spans="1:3" ht="30.75" customHeight="1" x14ac:dyDescent="0.25">
      <c r="A27" s="13" t="s">
        <v>40</v>
      </c>
      <c r="B27" s="26" t="s">
        <v>41</v>
      </c>
      <c r="C27" s="2">
        <f>C28+C29</f>
        <v>11535.2</v>
      </c>
    </row>
    <row r="28" spans="1:3" ht="30.75" customHeight="1" x14ac:dyDescent="0.25">
      <c r="A28" s="13" t="s">
        <v>42</v>
      </c>
      <c r="B28" s="26" t="s">
        <v>41</v>
      </c>
      <c r="C28" s="2">
        <v>11535.2</v>
      </c>
    </row>
    <row r="29" spans="1:3" ht="40.5" customHeight="1" x14ac:dyDescent="0.25">
      <c r="A29" s="13" t="s">
        <v>43</v>
      </c>
      <c r="B29" s="26" t="s">
        <v>44</v>
      </c>
      <c r="C29" s="2">
        <v>0</v>
      </c>
    </row>
    <row r="30" spans="1:3" ht="16.5" customHeight="1" x14ac:dyDescent="0.25">
      <c r="A30" s="13" t="s">
        <v>45</v>
      </c>
      <c r="B30" s="26" t="s">
        <v>46</v>
      </c>
      <c r="C30" s="2">
        <v>1079363.56</v>
      </c>
    </row>
    <row r="31" spans="1:3" ht="18.75" customHeight="1" x14ac:dyDescent="0.25">
      <c r="A31" s="15" t="s">
        <v>47</v>
      </c>
      <c r="B31" s="27" t="s">
        <v>46</v>
      </c>
      <c r="C31" s="5">
        <v>1079363.56</v>
      </c>
    </row>
    <row r="32" spans="1:3" ht="30.75" customHeight="1" x14ac:dyDescent="0.25">
      <c r="A32" s="13" t="s">
        <v>48</v>
      </c>
      <c r="B32" s="26" t="s">
        <v>49</v>
      </c>
      <c r="C32" s="2">
        <v>2530832.63</v>
      </c>
    </row>
    <row r="33" spans="1:3" ht="44.25" customHeight="1" x14ac:dyDescent="0.25">
      <c r="A33" s="13" t="s">
        <v>50</v>
      </c>
      <c r="B33" s="26" t="s">
        <v>51</v>
      </c>
      <c r="C33" s="2">
        <v>2530832.63</v>
      </c>
    </row>
    <row r="34" spans="1:3" ht="21" customHeight="1" x14ac:dyDescent="0.25">
      <c r="A34" s="13" t="s">
        <v>52</v>
      </c>
      <c r="B34" s="25" t="s">
        <v>53</v>
      </c>
      <c r="C34" s="1">
        <f>C35</f>
        <v>3493900.3</v>
      </c>
    </row>
    <row r="35" spans="1:3" ht="30" customHeight="1" x14ac:dyDescent="0.25">
      <c r="A35" s="13" t="s">
        <v>54</v>
      </c>
      <c r="B35" s="26" t="s">
        <v>55</v>
      </c>
      <c r="C35" s="2">
        <v>3493900.3</v>
      </c>
    </row>
    <row r="36" spans="1:3" ht="43.5" customHeight="1" x14ac:dyDescent="0.25">
      <c r="A36" s="13" t="s">
        <v>56</v>
      </c>
      <c r="B36" s="26" t="s">
        <v>57</v>
      </c>
      <c r="C36" s="2">
        <v>3493900.3</v>
      </c>
    </row>
    <row r="37" spans="1:3" ht="41.25" customHeight="1" x14ac:dyDescent="0.25">
      <c r="A37" s="13" t="s">
        <v>58</v>
      </c>
      <c r="B37" s="28" t="s">
        <v>59</v>
      </c>
      <c r="C37" s="2">
        <v>0</v>
      </c>
    </row>
    <row r="38" spans="1:3" ht="28.5" customHeight="1" x14ac:dyDescent="0.25">
      <c r="A38" s="13" t="s">
        <v>60</v>
      </c>
      <c r="B38" s="26" t="s">
        <v>61</v>
      </c>
      <c r="C38" s="2">
        <v>0</v>
      </c>
    </row>
    <row r="39" spans="1:3" ht="42" customHeight="1" x14ac:dyDescent="0.25">
      <c r="A39" s="13" t="s">
        <v>62</v>
      </c>
      <c r="B39" s="25" t="s">
        <v>63</v>
      </c>
      <c r="C39" s="1">
        <f>C40+C46</f>
        <v>3197105.5900000003</v>
      </c>
    </row>
    <row r="40" spans="1:3" ht="81" customHeight="1" x14ac:dyDescent="0.25">
      <c r="A40" s="13" t="s">
        <v>64</v>
      </c>
      <c r="B40" s="29" t="s">
        <v>65</v>
      </c>
      <c r="C40" s="2">
        <f>C41+C44</f>
        <v>2669775.5900000003</v>
      </c>
    </row>
    <row r="41" spans="1:3" ht="70.5" customHeight="1" x14ac:dyDescent="0.25">
      <c r="A41" s="13" t="s">
        <v>66</v>
      </c>
      <c r="B41" s="26" t="s">
        <v>67</v>
      </c>
      <c r="C41" s="2">
        <f>C42+C43</f>
        <v>2233685.0700000003</v>
      </c>
    </row>
    <row r="42" spans="1:3" ht="91.5" customHeight="1" x14ac:dyDescent="0.25">
      <c r="A42" s="15" t="s">
        <v>68</v>
      </c>
      <c r="B42" s="30" t="s">
        <v>69</v>
      </c>
      <c r="C42" s="5">
        <v>1634194.56</v>
      </c>
    </row>
    <row r="43" spans="1:3" ht="81" customHeight="1" x14ac:dyDescent="0.25">
      <c r="A43" s="15" t="s">
        <v>70</v>
      </c>
      <c r="B43" s="30" t="s">
        <v>71</v>
      </c>
      <c r="C43" s="5">
        <v>599490.51</v>
      </c>
    </row>
    <row r="44" spans="1:3" ht="80.25" customHeight="1" x14ac:dyDescent="0.25">
      <c r="A44" s="13" t="s">
        <v>72</v>
      </c>
      <c r="B44" s="26" t="s">
        <v>73</v>
      </c>
      <c r="C44" s="2">
        <v>436090.52</v>
      </c>
    </row>
    <row r="45" spans="1:3" ht="70.5" customHeight="1" x14ac:dyDescent="0.25">
      <c r="A45" s="13" t="s">
        <v>74</v>
      </c>
      <c r="B45" s="26" t="s">
        <v>75</v>
      </c>
      <c r="C45" s="2">
        <v>436090.52</v>
      </c>
    </row>
    <row r="46" spans="1:3" ht="29.25" customHeight="1" x14ac:dyDescent="0.25">
      <c r="A46" s="13" t="s">
        <v>76</v>
      </c>
      <c r="B46" s="26" t="s">
        <v>77</v>
      </c>
      <c r="C46" s="2">
        <v>527330</v>
      </c>
    </row>
    <row r="47" spans="1:3" ht="40.5" customHeight="1" x14ac:dyDescent="0.25">
      <c r="A47" s="13" t="s">
        <v>78</v>
      </c>
      <c r="B47" s="26" t="s">
        <v>79</v>
      </c>
      <c r="C47" s="2">
        <v>527330</v>
      </c>
    </row>
    <row r="48" spans="1:3" ht="54.75" customHeight="1" x14ac:dyDescent="0.25">
      <c r="A48" s="13" t="s">
        <v>80</v>
      </c>
      <c r="B48" s="26" t="s">
        <v>81</v>
      </c>
      <c r="C48" s="2">
        <v>527330</v>
      </c>
    </row>
    <row r="49" spans="1:3" ht="30.75" customHeight="1" x14ac:dyDescent="0.25">
      <c r="A49" s="13" t="s">
        <v>82</v>
      </c>
      <c r="B49" s="25" t="s">
        <v>83</v>
      </c>
      <c r="C49" s="1">
        <f>C50</f>
        <v>892340.78</v>
      </c>
    </row>
    <row r="50" spans="1:3" ht="23.25" customHeight="1" x14ac:dyDescent="0.25">
      <c r="A50" s="13" t="s">
        <v>84</v>
      </c>
      <c r="B50" s="26" t="s">
        <v>85</v>
      </c>
      <c r="C50" s="2">
        <f>C51+C52+C53</f>
        <v>892340.78</v>
      </c>
    </row>
    <row r="51" spans="1:3" ht="25.5" x14ac:dyDescent="0.25">
      <c r="A51" s="13" t="s">
        <v>86</v>
      </c>
      <c r="B51" s="26" t="s">
        <v>87</v>
      </c>
      <c r="C51" s="2">
        <v>35493.4</v>
      </c>
    </row>
    <row r="52" spans="1:3" ht="25.5" x14ac:dyDescent="0.25">
      <c r="A52" s="13" t="s">
        <v>88</v>
      </c>
      <c r="B52" s="26" t="s">
        <v>89</v>
      </c>
      <c r="C52" s="2">
        <v>8082.52</v>
      </c>
    </row>
    <row r="53" spans="1:3" ht="26.25" customHeight="1" x14ac:dyDescent="0.25">
      <c r="A53" s="13" t="s">
        <v>90</v>
      </c>
      <c r="B53" s="26" t="s">
        <v>91</v>
      </c>
      <c r="C53" s="2">
        <v>848764.86</v>
      </c>
    </row>
    <row r="54" spans="1:3" ht="27" customHeight="1" x14ac:dyDescent="0.25">
      <c r="A54" s="13" t="s">
        <v>92</v>
      </c>
      <c r="B54" s="25" t="s">
        <v>93</v>
      </c>
      <c r="C54" s="1">
        <f>C55</f>
        <v>95560.52</v>
      </c>
    </row>
    <row r="55" spans="1:3" ht="18" customHeight="1" x14ac:dyDescent="0.25">
      <c r="A55" s="13" t="s">
        <v>94</v>
      </c>
      <c r="B55" s="26" t="s">
        <v>95</v>
      </c>
      <c r="C55" s="1">
        <f>C56</f>
        <v>95560.52</v>
      </c>
    </row>
    <row r="56" spans="1:3" x14ac:dyDescent="0.25">
      <c r="A56" s="13" t="s">
        <v>96</v>
      </c>
      <c r="B56" s="26" t="s">
        <v>97</v>
      </c>
      <c r="C56" s="2">
        <v>95560.52</v>
      </c>
    </row>
    <row r="57" spans="1:3" ht="38.25" x14ac:dyDescent="0.25">
      <c r="A57" s="13" t="s">
        <v>98</v>
      </c>
      <c r="B57" s="26" t="s">
        <v>99</v>
      </c>
      <c r="C57" s="2">
        <v>95560.52</v>
      </c>
    </row>
    <row r="58" spans="1:3" ht="30.75" customHeight="1" x14ac:dyDescent="0.25">
      <c r="A58" s="13" t="s">
        <v>100</v>
      </c>
      <c r="B58" s="25" t="s">
        <v>101</v>
      </c>
      <c r="C58" s="9">
        <f>C59+C62</f>
        <v>1957894.09</v>
      </c>
    </row>
    <row r="59" spans="1:3" ht="83.25" customHeight="1" x14ac:dyDescent="0.25">
      <c r="A59" s="13" t="s">
        <v>102</v>
      </c>
      <c r="B59" s="26" t="s">
        <v>103</v>
      </c>
      <c r="C59" s="10">
        <f>C60</f>
        <v>86300</v>
      </c>
    </row>
    <row r="60" spans="1:3" ht="95.25" customHeight="1" x14ac:dyDescent="0.25">
      <c r="A60" s="13" t="s">
        <v>104</v>
      </c>
      <c r="B60" s="26" t="s">
        <v>105</v>
      </c>
      <c r="C60" s="10">
        <f>C61</f>
        <v>86300</v>
      </c>
    </row>
    <row r="61" spans="1:3" ht="90.75" customHeight="1" x14ac:dyDescent="0.25">
      <c r="A61" s="14" t="s">
        <v>106</v>
      </c>
      <c r="B61" s="26" t="s">
        <v>107</v>
      </c>
      <c r="C61" s="10">
        <v>86300</v>
      </c>
    </row>
    <row r="62" spans="1:3" ht="33" customHeight="1" x14ac:dyDescent="0.25">
      <c r="A62" s="13" t="s">
        <v>108</v>
      </c>
      <c r="B62" s="26" t="s">
        <v>109</v>
      </c>
      <c r="C62" s="10">
        <f>C63</f>
        <v>1871594.09</v>
      </c>
    </row>
    <row r="63" spans="1:3" ht="33.75" customHeight="1" x14ac:dyDescent="0.25">
      <c r="A63" s="13" t="s">
        <v>110</v>
      </c>
      <c r="B63" s="26" t="s">
        <v>111</v>
      </c>
      <c r="C63" s="10">
        <f>C64+C65</f>
        <v>1871594.09</v>
      </c>
    </row>
    <row r="64" spans="1:3" ht="58.5" customHeight="1" x14ac:dyDescent="0.25">
      <c r="A64" s="15" t="s">
        <v>112</v>
      </c>
      <c r="B64" s="27" t="s">
        <v>113</v>
      </c>
      <c r="C64" s="11">
        <v>1092226.29</v>
      </c>
    </row>
    <row r="65" spans="1:3" ht="42.75" customHeight="1" x14ac:dyDescent="0.25">
      <c r="A65" s="15" t="s">
        <v>114</v>
      </c>
      <c r="B65" s="27" t="s">
        <v>115</v>
      </c>
      <c r="C65" s="5">
        <v>779367.8</v>
      </c>
    </row>
    <row r="66" spans="1:3" ht="22.5" customHeight="1" x14ac:dyDescent="0.25">
      <c r="A66" s="13" t="s">
        <v>116</v>
      </c>
      <c r="B66" s="25" t="s">
        <v>117</v>
      </c>
      <c r="C66" s="1">
        <f>C67+C68+C69+C70+C71+C72+C73+C74+C75+C76+C77+C78+C79+C81+C82</f>
        <v>1496076.4900000002</v>
      </c>
    </row>
    <row r="67" spans="1:3" ht="79.5" customHeight="1" x14ac:dyDescent="0.25">
      <c r="A67" s="13" t="s">
        <v>118</v>
      </c>
      <c r="B67" s="29" t="s">
        <v>119</v>
      </c>
      <c r="C67" s="2">
        <v>0</v>
      </c>
    </row>
    <row r="68" spans="1:3" ht="132" customHeight="1" x14ac:dyDescent="0.25">
      <c r="A68" s="13" t="s">
        <v>120</v>
      </c>
      <c r="B68" s="29" t="s">
        <v>121</v>
      </c>
      <c r="C68" s="2">
        <v>56043.26</v>
      </c>
    </row>
    <row r="69" spans="1:3" ht="93" customHeight="1" x14ac:dyDescent="0.25">
      <c r="A69" s="13" t="s">
        <v>122</v>
      </c>
      <c r="B69" s="29" t="s">
        <v>123</v>
      </c>
      <c r="C69" s="2">
        <v>648401.78</v>
      </c>
    </row>
    <row r="70" spans="1:3" ht="93" customHeight="1" x14ac:dyDescent="0.25">
      <c r="A70" s="20" t="s">
        <v>124</v>
      </c>
      <c r="B70" s="22" t="s">
        <v>125</v>
      </c>
      <c r="C70" s="2">
        <v>32000</v>
      </c>
    </row>
    <row r="71" spans="1:3" ht="89.25" customHeight="1" x14ac:dyDescent="0.25">
      <c r="A71" s="20" t="s">
        <v>126</v>
      </c>
      <c r="B71" s="22" t="s">
        <v>127</v>
      </c>
      <c r="C71" s="2">
        <v>1000</v>
      </c>
    </row>
    <row r="72" spans="1:3" ht="121.5" customHeight="1" x14ac:dyDescent="0.25">
      <c r="A72" s="20" t="s">
        <v>216</v>
      </c>
      <c r="B72" s="31" t="s">
        <v>128</v>
      </c>
      <c r="C72" s="2">
        <v>2100</v>
      </c>
    </row>
    <row r="73" spans="1:3" ht="93.75" customHeight="1" x14ac:dyDescent="0.25">
      <c r="A73" s="20" t="s">
        <v>215</v>
      </c>
      <c r="B73" s="23" t="s">
        <v>129</v>
      </c>
      <c r="C73" s="2">
        <v>28000.68</v>
      </c>
    </row>
    <row r="74" spans="1:3" ht="125.25" customHeight="1" x14ac:dyDescent="0.25">
      <c r="A74" s="20" t="s">
        <v>214</v>
      </c>
      <c r="B74" s="23" t="s">
        <v>217</v>
      </c>
      <c r="C74" s="2">
        <v>0</v>
      </c>
    </row>
    <row r="75" spans="1:3" ht="83.25" customHeight="1" x14ac:dyDescent="0.25">
      <c r="A75" s="13" t="s">
        <v>130</v>
      </c>
      <c r="B75" s="22" t="s">
        <v>131</v>
      </c>
      <c r="C75" s="2">
        <v>144670.04</v>
      </c>
    </row>
    <row r="76" spans="1:3" ht="96" customHeight="1" x14ac:dyDescent="0.25">
      <c r="A76" s="13" t="s">
        <v>132</v>
      </c>
      <c r="B76" s="22" t="s">
        <v>133</v>
      </c>
      <c r="C76" s="2">
        <v>327790.61</v>
      </c>
    </row>
    <row r="77" spans="1:3" ht="133.5" customHeight="1" x14ac:dyDescent="0.25">
      <c r="A77" s="13" t="s">
        <v>134</v>
      </c>
      <c r="B77" s="22" t="s">
        <v>135</v>
      </c>
      <c r="C77" s="2">
        <v>60000</v>
      </c>
    </row>
    <row r="78" spans="1:3" ht="63" customHeight="1" x14ac:dyDescent="0.25">
      <c r="A78" s="13" t="s">
        <v>136</v>
      </c>
      <c r="B78" s="22" t="s">
        <v>137</v>
      </c>
      <c r="C78" s="2">
        <v>20.12</v>
      </c>
    </row>
    <row r="79" spans="1:3" ht="86.25" customHeight="1" x14ac:dyDescent="0.25">
      <c r="A79" s="13" t="s">
        <v>218</v>
      </c>
      <c r="B79" s="29" t="s">
        <v>219</v>
      </c>
      <c r="C79" s="2">
        <v>0</v>
      </c>
    </row>
    <row r="80" spans="1:3" ht="73.5" customHeight="1" x14ac:dyDescent="0.25">
      <c r="A80" s="13" t="s">
        <v>138</v>
      </c>
      <c r="B80" s="29" t="s">
        <v>139</v>
      </c>
      <c r="C80" s="2">
        <v>0</v>
      </c>
    </row>
    <row r="81" spans="1:3" ht="75" customHeight="1" x14ac:dyDescent="0.25">
      <c r="A81" s="13" t="s">
        <v>140</v>
      </c>
      <c r="B81" s="29" t="s">
        <v>139</v>
      </c>
      <c r="C81" s="2">
        <v>50</v>
      </c>
    </row>
    <row r="82" spans="1:3" ht="94.5" customHeight="1" x14ac:dyDescent="0.25">
      <c r="A82" s="13" t="s">
        <v>141</v>
      </c>
      <c r="B82" s="32" t="s">
        <v>142</v>
      </c>
      <c r="C82" s="2">
        <v>196000</v>
      </c>
    </row>
    <row r="83" spans="1:3" ht="26.25" customHeight="1" x14ac:dyDescent="0.25">
      <c r="A83" s="13" t="s">
        <v>143</v>
      </c>
      <c r="B83" s="25" t="s">
        <v>144</v>
      </c>
      <c r="C83" s="2">
        <f>C84</f>
        <v>255000</v>
      </c>
    </row>
    <row r="84" spans="1:3" ht="20.25" customHeight="1" x14ac:dyDescent="0.25">
      <c r="A84" s="13" t="s">
        <v>241</v>
      </c>
      <c r="B84" s="26" t="s">
        <v>243</v>
      </c>
      <c r="C84" s="2">
        <f>C85</f>
        <v>255000</v>
      </c>
    </row>
    <row r="85" spans="1:3" ht="35.25" customHeight="1" x14ac:dyDescent="0.25">
      <c r="A85" s="13" t="s">
        <v>242</v>
      </c>
      <c r="B85" s="26" t="s">
        <v>244</v>
      </c>
      <c r="C85" s="2">
        <v>255000</v>
      </c>
    </row>
    <row r="86" spans="1:3" ht="24.75" customHeight="1" x14ac:dyDescent="0.25">
      <c r="A86" s="15" t="s">
        <v>145</v>
      </c>
      <c r="B86" s="33" t="s">
        <v>146</v>
      </c>
      <c r="C86" s="3">
        <f>C87</f>
        <v>579851979.87</v>
      </c>
    </row>
    <row r="87" spans="1:3" ht="37.5" customHeight="1" x14ac:dyDescent="0.25">
      <c r="A87" s="15" t="s">
        <v>147</v>
      </c>
      <c r="B87" s="33" t="s">
        <v>148</v>
      </c>
      <c r="C87" s="3">
        <f>C88+C95+C112+C121+C132</f>
        <v>579851979.87</v>
      </c>
    </row>
    <row r="88" spans="1:3" ht="33" customHeight="1" x14ac:dyDescent="0.25">
      <c r="A88" s="13" t="s">
        <v>149</v>
      </c>
      <c r="B88" s="25" t="s">
        <v>150</v>
      </c>
      <c r="C88" s="3">
        <f>C89+C91+C93</f>
        <v>25348200</v>
      </c>
    </row>
    <row r="89" spans="1:3" ht="29.25" customHeight="1" x14ac:dyDescent="0.25">
      <c r="A89" s="13" t="s">
        <v>151</v>
      </c>
      <c r="B89" s="25" t="s">
        <v>152</v>
      </c>
      <c r="C89" s="1">
        <f>C90</f>
        <v>8072000</v>
      </c>
    </row>
    <row r="90" spans="1:3" ht="36" customHeight="1" x14ac:dyDescent="0.25">
      <c r="A90" s="13" t="s">
        <v>153</v>
      </c>
      <c r="B90" s="26" t="s">
        <v>154</v>
      </c>
      <c r="C90" s="2">
        <v>8072000</v>
      </c>
    </row>
    <row r="91" spans="1:3" ht="37.5" customHeight="1" x14ac:dyDescent="0.25">
      <c r="A91" s="13" t="s">
        <v>155</v>
      </c>
      <c r="B91" s="25" t="s">
        <v>156</v>
      </c>
      <c r="C91" s="3">
        <f>C92</f>
        <v>15508200</v>
      </c>
    </row>
    <row r="92" spans="1:3" ht="44.25" customHeight="1" x14ac:dyDescent="0.25">
      <c r="A92" s="13" t="s">
        <v>157</v>
      </c>
      <c r="B92" s="26" t="s">
        <v>158</v>
      </c>
      <c r="C92" s="5">
        <v>15508200</v>
      </c>
    </row>
    <row r="93" spans="1:3" ht="29.25" customHeight="1" x14ac:dyDescent="0.25">
      <c r="A93" s="44" t="s">
        <v>234</v>
      </c>
      <c r="B93" s="25" t="s">
        <v>233</v>
      </c>
      <c r="C93" s="3">
        <v>1768000</v>
      </c>
    </row>
    <row r="94" spans="1:3" ht="34.5" customHeight="1" x14ac:dyDescent="0.25">
      <c r="A94" s="16" t="s">
        <v>235</v>
      </c>
      <c r="B94" s="26" t="s">
        <v>236</v>
      </c>
      <c r="C94" s="5">
        <v>1768000</v>
      </c>
    </row>
    <row r="95" spans="1:3" ht="33" customHeight="1" x14ac:dyDescent="0.25">
      <c r="A95" s="16" t="s">
        <v>159</v>
      </c>
      <c r="B95" s="34" t="s">
        <v>160</v>
      </c>
      <c r="C95" s="12">
        <f>C96+C98+C100+C102+C104+C106+C108+C110</f>
        <v>199681859.03999999</v>
      </c>
    </row>
    <row r="96" spans="1:3" ht="90" customHeight="1" thickBot="1" x14ac:dyDescent="0.3">
      <c r="A96" s="41" t="s">
        <v>220</v>
      </c>
      <c r="B96" s="42" t="s">
        <v>221</v>
      </c>
      <c r="C96" s="11">
        <f>C97</f>
        <v>0</v>
      </c>
    </row>
    <row r="97" spans="1:3" ht="99.75" customHeight="1" thickBot="1" x14ac:dyDescent="0.3">
      <c r="A97" s="41" t="s">
        <v>220</v>
      </c>
      <c r="B97" s="42" t="s">
        <v>222</v>
      </c>
      <c r="C97" s="11"/>
    </row>
    <row r="98" spans="1:3" ht="67.5" customHeight="1" thickBot="1" x14ac:dyDescent="0.3">
      <c r="A98" s="43" t="s">
        <v>245</v>
      </c>
      <c r="B98" s="47" t="s">
        <v>223</v>
      </c>
      <c r="C98" s="11">
        <f>C99</f>
        <v>3602088.96</v>
      </c>
    </row>
    <row r="99" spans="1:3" ht="68.25" customHeight="1" thickBot="1" x14ac:dyDescent="0.3">
      <c r="A99" s="41" t="s">
        <v>246</v>
      </c>
      <c r="B99" s="48" t="s">
        <v>224</v>
      </c>
      <c r="C99" s="11">
        <v>3602088.96</v>
      </c>
    </row>
    <row r="100" spans="1:3" ht="96.75" customHeight="1" x14ac:dyDescent="0.25">
      <c r="A100" s="38" t="s">
        <v>161</v>
      </c>
      <c r="B100" s="39" t="s">
        <v>162</v>
      </c>
      <c r="C100" s="36">
        <f>C101</f>
        <v>6276849.5</v>
      </c>
    </row>
    <row r="101" spans="1:3" ht="90.75" customHeight="1" x14ac:dyDescent="0.25">
      <c r="A101" s="38" t="s">
        <v>163</v>
      </c>
      <c r="B101" s="39" t="s">
        <v>164</v>
      </c>
      <c r="C101" s="11">
        <v>6276849.5</v>
      </c>
    </row>
    <row r="102" spans="1:3" ht="70.5" customHeight="1" x14ac:dyDescent="0.25">
      <c r="A102" s="16" t="s">
        <v>165</v>
      </c>
      <c r="B102" s="37" t="s">
        <v>166</v>
      </c>
      <c r="C102" s="11">
        <f>C103</f>
        <v>739780</v>
      </c>
    </row>
    <row r="103" spans="1:3" ht="55.5" customHeight="1" x14ac:dyDescent="0.25">
      <c r="A103" s="13" t="s">
        <v>167</v>
      </c>
      <c r="B103" s="35" t="s">
        <v>168</v>
      </c>
      <c r="C103" s="11">
        <v>739780</v>
      </c>
    </row>
    <row r="104" spans="1:3" ht="81" customHeight="1" x14ac:dyDescent="0.25">
      <c r="A104" s="13" t="s">
        <v>169</v>
      </c>
      <c r="B104" s="35" t="s">
        <v>170</v>
      </c>
      <c r="C104" s="11">
        <f>C105</f>
        <v>980761.5</v>
      </c>
    </row>
    <row r="105" spans="1:3" ht="82.5" customHeight="1" x14ac:dyDescent="0.25">
      <c r="A105" s="13" t="s">
        <v>171</v>
      </c>
      <c r="B105" s="35" t="s">
        <v>172</v>
      </c>
      <c r="C105" s="11">
        <v>980761.5</v>
      </c>
    </row>
    <row r="106" spans="1:3" ht="25.5" customHeight="1" x14ac:dyDescent="0.25">
      <c r="A106" s="13" t="s">
        <v>173</v>
      </c>
      <c r="B106" s="35" t="s">
        <v>174</v>
      </c>
      <c r="C106" s="11">
        <f>C107</f>
        <v>168736</v>
      </c>
    </row>
    <row r="107" spans="1:3" ht="30" customHeight="1" x14ac:dyDescent="0.25">
      <c r="A107" s="13" t="s">
        <v>175</v>
      </c>
      <c r="B107" s="35" t="s">
        <v>176</v>
      </c>
      <c r="C107" s="11">
        <v>168736</v>
      </c>
    </row>
    <row r="108" spans="1:3" ht="53.25" customHeight="1" x14ac:dyDescent="0.25">
      <c r="A108" s="49" t="s">
        <v>247</v>
      </c>
      <c r="B108" s="50" t="s">
        <v>248</v>
      </c>
      <c r="C108" s="11">
        <f>C109</f>
        <v>178175065.59999999</v>
      </c>
    </row>
    <row r="109" spans="1:3" ht="51.75" customHeight="1" x14ac:dyDescent="0.25">
      <c r="A109" s="49" t="s">
        <v>247</v>
      </c>
      <c r="B109" s="50" t="s">
        <v>249</v>
      </c>
      <c r="C109" s="11">
        <v>178175065.59999999</v>
      </c>
    </row>
    <row r="110" spans="1:3" ht="31.5" customHeight="1" x14ac:dyDescent="0.25">
      <c r="A110" s="8" t="s">
        <v>177</v>
      </c>
      <c r="B110" s="25" t="s">
        <v>178</v>
      </c>
      <c r="C110" s="12">
        <f>C111</f>
        <v>9738577.4800000004</v>
      </c>
    </row>
    <row r="111" spans="1:3" ht="19.5" customHeight="1" x14ac:dyDescent="0.25">
      <c r="A111" s="8" t="s">
        <v>179</v>
      </c>
      <c r="B111" s="25" t="s">
        <v>180</v>
      </c>
      <c r="C111" s="12">
        <v>9738577.4800000004</v>
      </c>
    </row>
    <row r="112" spans="1:3" ht="38.25" customHeight="1" x14ac:dyDescent="0.25">
      <c r="A112" s="13" t="s">
        <v>181</v>
      </c>
      <c r="B112" s="25" t="s">
        <v>182</v>
      </c>
      <c r="C112" s="3">
        <f>C113+C115+C117+C119</f>
        <v>329547579.43000001</v>
      </c>
    </row>
    <row r="113" spans="1:3" ht="67.5" customHeight="1" x14ac:dyDescent="0.25">
      <c r="A113" s="13" t="s">
        <v>183</v>
      </c>
      <c r="B113" s="26" t="s">
        <v>184</v>
      </c>
      <c r="C113" s="5">
        <f>C114</f>
        <v>6313</v>
      </c>
    </row>
    <row r="114" spans="1:3" ht="54.75" customHeight="1" x14ac:dyDescent="0.25">
      <c r="A114" s="13" t="s">
        <v>185</v>
      </c>
      <c r="B114" s="26" t="s">
        <v>186</v>
      </c>
      <c r="C114" s="5">
        <v>6313</v>
      </c>
    </row>
    <row r="115" spans="1:3" ht="41.25" customHeight="1" x14ac:dyDescent="0.25">
      <c r="A115" s="13" t="s">
        <v>187</v>
      </c>
      <c r="B115" s="25" t="s">
        <v>188</v>
      </c>
      <c r="C115" s="3">
        <f>C116</f>
        <v>313117709.43000001</v>
      </c>
    </row>
    <row r="116" spans="1:3" ht="45.75" customHeight="1" x14ac:dyDescent="0.25">
      <c r="A116" s="13" t="s">
        <v>189</v>
      </c>
      <c r="B116" s="25" t="s">
        <v>190</v>
      </c>
      <c r="C116" s="3">
        <v>313117709.43000001</v>
      </c>
    </row>
    <row r="117" spans="1:3" ht="68.25" customHeight="1" x14ac:dyDescent="0.25">
      <c r="A117" s="13" t="s">
        <v>191</v>
      </c>
      <c r="B117" s="26" t="s">
        <v>192</v>
      </c>
      <c r="C117" s="5">
        <f>C118</f>
        <v>1575823</v>
      </c>
    </row>
    <row r="118" spans="1:3" ht="81" customHeight="1" x14ac:dyDescent="0.25">
      <c r="A118" s="13" t="s">
        <v>193</v>
      </c>
      <c r="B118" s="26" t="s">
        <v>194</v>
      </c>
      <c r="C118" s="5">
        <v>1575823</v>
      </c>
    </row>
    <row r="119" spans="1:3" ht="67.5" customHeight="1" x14ac:dyDescent="0.25">
      <c r="A119" s="13" t="s">
        <v>195</v>
      </c>
      <c r="B119" s="26" t="s">
        <v>196</v>
      </c>
      <c r="C119" s="2">
        <f>C120</f>
        <v>14847734</v>
      </c>
    </row>
    <row r="120" spans="1:3" ht="71.25" customHeight="1" x14ac:dyDescent="0.25">
      <c r="A120" s="13" t="s">
        <v>197</v>
      </c>
      <c r="B120" s="26" t="s">
        <v>198</v>
      </c>
      <c r="C120" s="2">
        <v>14847734</v>
      </c>
    </row>
    <row r="121" spans="1:3" ht="21.75" customHeight="1" x14ac:dyDescent="0.25">
      <c r="A121" s="8" t="s">
        <v>199</v>
      </c>
      <c r="B121" s="25" t="s">
        <v>200</v>
      </c>
      <c r="C121" s="1">
        <f>C122+C126+C128+C130+C124</f>
        <v>25289228.84</v>
      </c>
    </row>
    <row r="122" spans="1:3" ht="56.25" customHeight="1" x14ac:dyDescent="0.25">
      <c r="A122" s="13" t="s">
        <v>201</v>
      </c>
      <c r="B122" s="26" t="s">
        <v>202</v>
      </c>
      <c r="C122" s="2">
        <f>C123</f>
        <v>4000</v>
      </c>
    </row>
    <row r="123" spans="1:3" ht="63" customHeight="1" x14ac:dyDescent="0.25">
      <c r="A123" s="13" t="s">
        <v>203</v>
      </c>
      <c r="B123" s="26" t="s">
        <v>204</v>
      </c>
      <c r="C123" s="2">
        <v>4000</v>
      </c>
    </row>
    <row r="124" spans="1:3" ht="63" customHeight="1" thickBot="1" x14ac:dyDescent="0.3">
      <c r="A124" s="13" t="s">
        <v>251</v>
      </c>
      <c r="B124" s="42" t="s">
        <v>250</v>
      </c>
      <c r="C124" s="21">
        <f>C125</f>
        <v>365557.39</v>
      </c>
    </row>
    <row r="125" spans="1:3" ht="63" customHeight="1" thickBot="1" x14ac:dyDescent="0.3">
      <c r="A125" s="13" t="s">
        <v>252</v>
      </c>
      <c r="B125" s="42" t="s">
        <v>253</v>
      </c>
      <c r="C125" s="21">
        <v>365557.39</v>
      </c>
    </row>
    <row r="126" spans="1:3" ht="81" customHeight="1" thickBot="1" x14ac:dyDescent="0.3">
      <c r="A126" s="41" t="s">
        <v>225</v>
      </c>
      <c r="B126" s="42" t="s">
        <v>226</v>
      </c>
      <c r="C126" s="21">
        <f>C127</f>
        <v>1739777.23</v>
      </c>
    </row>
    <row r="127" spans="1:3" ht="86.25" customHeight="1" thickBot="1" x14ac:dyDescent="0.3">
      <c r="A127" s="41" t="s">
        <v>227</v>
      </c>
      <c r="B127" s="42" t="s">
        <v>228</v>
      </c>
      <c r="C127" s="21">
        <v>1739777.23</v>
      </c>
    </row>
    <row r="128" spans="1:3" ht="63" customHeight="1" x14ac:dyDescent="0.25">
      <c r="A128" s="38" t="s">
        <v>205</v>
      </c>
      <c r="B128" s="39" t="s">
        <v>206</v>
      </c>
      <c r="C128" s="21">
        <f>C129</f>
        <v>22317792.219999999</v>
      </c>
    </row>
    <row r="129" spans="1:3" ht="80.25" customHeight="1" x14ac:dyDescent="0.25">
      <c r="A129" s="38" t="s">
        <v>207</v>
      </c>
      <c r="B129" s="39" t="s">
        <v>208</v>
      </c>
      <c r="C129" s="2">
        <v>22317792.219999999</v>
      </c>
    </row>
    <row r="130" spans="1:3" ht="37.5" customHeight="1" x14ac:dyDescent="0.25">
      <c r="A130" s="38" t="s">
        <v>209</v>
      </c>
      <c r="B130" s="39" t="s">
        <v>210</v>
      </c>
      <c r="C130" s="2">
        <f>C131</f>
        <v>862102</v>
      </c>
    </row>
    <row r="131" spans="1:3" ht="36.75" customHeight="1" x14ac:dyDescent="0.25">
      <c r="A131" s="38" t="s">
        <v>211</v>
      </c>
      <c r="B131" s="39" t="s">
        <v>212</v>
      </c>
      <c r="C131" s="2">
        <v>862102</v>
      </c>
    </row>
    <row r="132" spans="1:3" ht="51.75" customHeight="1" x14ac:dyDescent="0.25">
      <c r="A132" s="45" t="s">
        <v>237</v>
      </c>
      <c r="B132" s="46" t="s">
        <v>238</v>
      </c>
      <c r="C132" s="1">
        <v>-14887.44</v>
      </c>
    </row>
    <row r="133" spans="1:3" x14ac:dyDescent="0.25">
      <c r="A133" s="51" t="s">
        <v>213</v>
      </c>
      <c r="B133" s="52"/>
      <c r="C133" s="4">
        <f>C6+C86</f>
        <v>828690766.23000002</v>
      </c>
    </row>
  </sheetData>
  <mergeCells count="3">
    <mergeCell ref="A133:B133"/>
    <mergeCell ref="A2:C2"/>
    <mergeCell ref="B1:C1"/>
  </mergeCells>
  <hyperlinks>
    <hyperlink ref="B70" r:id="rId1" display="consultantplus://offline/ref=50886FD86B5B5850BBED296E0095AADAF1D03E89011BFE880FCB6B4908A6CB8890C120CC14B4D94BB80474D769B71ABFBD950435D16C62BCAChEO"/>
    <hyperlink ref="B71" r:id="rId2" display="consultantplus://offline/ref=50886FD86B5B5850BBED296E0095AADAF1D03E89011BFE880FCB6B4908A6CB8890C120C816B9D344EC5E64D320E01EA3B48C1A30CF6FA6hBO"/>
    <hyperlink ref="B73" r:id="rId3" display="consultantplus://offline/ref=50886FD86B5B5850BBED296E0095AADAF1D03E89011BFE880FCB6B4908A6CB8890C120CC14B1DE47BE0474D769B71ABFBD950435D16C62BCAChEO"/>
    <hyperlink ref="B75" r:id="rId4" display="consultantplus://offline/ref=50886FD86B5B5850BBED296E0095AADAF1D03E89011BFE880FCB6B4908A6CB8890C120CC14B1DF46BD0474D769B71ABFBD950435D16C62BCAChEO"/>
    <hyperlink ref="B76" r:id="rId5" display="consultantplus://offline/ref=50886FD86B5B5850BBED296E0095AADAF1D03E89011BFE880FCB6B4908A6CB8890C120CC14B1DC46BB0474D769B71ABFBD950435D16C62BCAChEO"/>
  </hyperlink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2025-06-30T14:38:38Z</cp:lastPrinted>
  <dcterms:created xsi:type="dcterms:W3CDTF">2022-02-22T12:23:17Z</dcterms:created>
  <dcterms:modified xsi:type="dcterms:W3CDTF">2025-06-30T14:38:41Z</dcterms:modified>
</cp:coreProperties>
</file>