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325" windowWidth="14805" windowHeight="579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пояснение'!$A$4:$I$46</definedName>
    <definedName name="_xlnm.Print_Titles" localSheetId="0">'Расходы подробное пояснение'!$2:$4</definedName>
    <definedName name="_xlnm.Print_Area" localSheetId="0">'Расходы подробное пояснение'!$A$1:$I$124</definedName>
  </definedNames>
  <calcPr calcId="145621"/>
</workbook>
</file>

<file path=xl/calcChain.xml><?xml version="1.0" encoding="utf-8"?>
<calcChain xmlns="http://schemas.openxmlformats.org/spreadsheetml/2006/main">
  <c r="F106" i="1" l="1"/>
  <c r="F122" i="1" l="1"/>
  <c r="F118" i="1" l="1"/>
  <c r="F110" i="1"/>
  <c r="G45" i="1" l="1"/>
  <c r="G54" i="1" l="1"/>
  <c r="G55" i="1" s="1"/>
  <c r="H54" i="1"/>
  <c r="H55" i="1" s="1"/>
  <c r="G64" i="1"/>
  <c r="G65" i="1" s="1"/>
  <c r="H64" i="1"/>
  <c r="H65" i="1" s="1"/>
  <c r="G89" i="1"/>
  <c r="G90" i="1" s="1"/>
  <c r="H89" i="1"/>
  <c r="H90" i="1" s="1"/>
  <c r="G114" i="1"/>
  <c r="G118" i="1" s="1"/>
  <c r="G122" i="1" s="1"/>
  <c r="H114" i="1"/>
  <c r="H118" i="1" s="1"/>
  <c r="H122" i="1" s="1"/>
  <c r="F114" i="1"/>
  <c r="F64" i="1"/>
  <c r="F65" i="1" s="1"/>
  <c r="F89" i="1"/>
  <c r="F54" i="1" l="1"/>
  <c r="F45" i="1"/>
  <c r="F96" i="1" l="1"/>
  <c r="F98" i="1" s="1"/>
  <c r="F123" i="1" s="1"/>
  <c r="F46" i="1" l="1"/>
  <c r="G98" i="1" l="1"/>
  <c r="H98" i="1"/>
  <c r="H106" i="1" l="1"/>
  <c r="H123" i="1" s="1"/>
  <c r="H110" i="1"/>
  <c r="G106" i="1"/>
  <c r="G123" i="1" s="1"/>
  <c r="G110" i="1"/>
  <c r="F55" i="1"/>
  <c r="F90" i="1" l="1"/>
  <c r="F124" i="1" s="1"/>
  <c r="H45" i="1" l="1"/>
  <c r="H46" i="1" l="1"/>
  <c r="H124" i="1" s="1"/>
  <c r="G46" i="1"/>
  <c r="G124" i="1" s="1"/>
</calcChain>
</file>

<file path=xl/sharedStrings.xml><?xml version="1.0" encoding="utf-8"?>
<sst xmlns="http://schemas.openxmlformats.org/spreadsheetml/2006/main" count="468" uniqueCount="193">
  <si>
    <t>НР (наименование)</t>
  </si>
  <si>
    <t>Рз Пр</t>
  </si>
  <si>
    <t>ВР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</si>
  <si>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</si>
  <si>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</si>
  <si>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</si>
  <si>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</si>
  <si>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</si>
  <si>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</si>
  <si>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</si>
  <si>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>Администрация Суражского района Брянской области</t>
  </si>
  <si>
    <t>2024 год</t>
  </si>
  <si>
    <t>2025 год</t>
  </si>
  <si>
    <t>Отдел образования администрации Суражского района Брянской области</t>
  </si>
  <si>
    <t>0702</t>
  </si>
  <si>
    <t>Развитие образования Суражского района на 2024-2026 годы</t>
  </si>
  <si>
    <t>Реализация полномочий администрации Суражского муниципального района на 2024-2026 годы</t>
  </si>
  <si>
    <t>Корректировка расходной части бюджета Суражского муниципального района на 2024 - 2026 годы</t>
  </si>
  <si>
    <t>2026 год</t>
  </si>
  <si>
    <t xml:space="preserve"> </t>
  </si>
  <si>
    <t>Управление муниципальными финансами Суражского района на 2024-2026 годы</t>
  </si>
  <si>
    <t>Финансовый отдел администрации Суражского района Брянской области</t>
  </si>
  <si>
    <t>02 4 16 83020</t>
  </si>
  <si>
    <t>Поддержка мер по обеспечению сбалансированности бюджетов поселений</t>
  </si>
  <si>
    <t>1403</t>
  </si>
  <si>
    <t>Комитет по управлению муниципальным имуществом администрации Суражского района Брянской области</t>
  </si>
  <si>
    <t>Непрограммные мероприятия</t>
  </si>
  <si>
    <t>ИТОГО по непрограммным мероприятиям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</si>
  <si>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</si>
  <si>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612</t>
  </si>
  <si>
    <t>03 4 12 53030</t>
  </si>
  <si>
    <t>611</t>
  </si>
  <si>
    <t>Подготовка объектов жилищно-коммунального хозяйства к зиме в рамках комплекса процессных мероприятий "Поддержание технического состояния коммунальной инфраструктуры" государственной программы "Развитие топливно-энергетического комплекса и жилищно-коммунального хозяйства Брянской области"</t>
  </si>
  <si>
    <t>01 4 32 S3450</t>
  </si>
  <si>
    <t>Дворцы и дома культуры</t>
  </si>
  <si>
    <t>01 4 18 80480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</si>
  <si>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</si>
  <si>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01 4 34 16723</t>
  </si>
  <si>
    <t>0502</t>
  </si>
  <si>
    <t>244</t>
  </si>
  <si>
    <t>0801</t>
  </si>
  <si>
    <t>1004</t>
  </si>
  <si>
    <t>313</t>
  </si>
  <si>
    <t>323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</si>
  <si>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</si>
  <si>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0701</t>
  </si>
  <si>
    <t>03 4 12 14722</t>
  </si>
  <si>
    <t>Финансовое 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образовательных организациях</t>
  </si>
  <si>
    <t>03 4 12 14721</t>
  </si>
  <si>
    <t>Предоставление бесплатного питания обучающимся в муниципальных общеобразовательных организациях из многодетных семей</t>
  </si>
  <si>
    <t>03 4 12 S4840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</si>
  <si>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</si>
  <si>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03412L0500</t>
  </si>
  <si>
    <t>512</t>
  </si>
  <si>
    <t>Мероприятия по проведению оздоровительной компании детей</t>
  </si>
  <si>
    <t>0707</t>
  </si>
  <si>
    <t>03 4 13 S4790</t>
  </si>
  <si>
    <t>Компенсация части родительской платы за содержание ребенка в образовательных учреждениях, реализующих основную общеобразовательную  программу дошкольного образования</t>
  </si>
  <si>
    <t>03 4 12 14780</t>
  </si>
  <si>
    <t>Увеличение ассигнований на оплату труда --20 500 000,00 руб.начисления на выплаты по оплате труда -6 500 000,00 руб.(ср-ва областного бюдж.)</t>
  </si>
  <si>
    <t>Денежное вознаграждение советникам директоров по воспитанию и взаимодействию с детскими общественными объединениями (ср-ва областного бюдж.)</t>
  </si>
  <si>
    <t xml:space="preserve">Увеличение ассигнований на ежемесячное денежное вознаграждение за классное руководство (на оплату труда --6 720 000,00 руб.начисления на выплаты по оплате труда -2 029 440,00 руб.(ср-ва областного бюдж.)) </t>
  </si>
  <si>
    <t>Уменьшение ассигнований в связи с экономией (ср-ва областного бюдж.)</t>
  </si>
  <si>
    <t>70 0 00 80010</t>
  </si>
  <si>
    <t>0103</t>
  </si>
  <si>
    <t>121</t>
  </si>
  <si>
    <t>129</t>
  </si>
  <si>
    <t>123</t>
  </si>
  <si>
    <t>Увеличение ассигнований  в связи с увеличением ЕДП с 01.04.2024 на 100%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</si>
  <si>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</si>
  <si>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 местного самоуправления</t>
  </si>
  <si>
    <t>70 0 00 80040</t>
  </si>
  <si>
    <t>852</t>
  </si>
  <si>
    <t>853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</si>
  <si>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</si>
  <si>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</si>
  <si>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0104</t>
  </si>
  <si>
    <t>01 4 11 80040</t>
  </si>
  <si>
    <t>Уменьшение ассигнований в связи с экономией</t>
  </si>
  <si>
    <t>Увеличение ассигнований  в связи с увеличением  заработной платы   с 01.04.2024 (увеличено ЕДП на 100 %)</t>
  </si>
  <si>
    <t xml:space="preserve">Увеличение ассигнований  в связи с увеличением  начислений на оплату труда с 01.04.2024 г. </t>
  </si>
  <si>
    <t>851</t>
  </si>
  <si>
    <t>Резервный фонд местных администраций</t>
  </si>
  <si>
    <t>Суражский районный Совет народных депутатов Суражского района Брянской области</t>
  </si>
  <si>
    <t>70 0 00 83030</t>
  </si>
  <si>
    <t>0111</t>
  </si>
  <si>
    <t>1006</t>
  </si>
  <si>
    <t>Мероприятия по землеустройству и землепользованию</t>
  </si>
  <si>
    <t>01 4 71 80910</t>
  </si>
  <si>
    <t>0412</t>
  </si>
  <si>
    <t>Инициативное бюджетирование</t>
  </si>
  <si>
    <t>01 4 11 83040</t>
  </si>
  <si>
    <t>0503</t>
  </si>
  <si>
    <t>Мероприятия в сфере коммунального хозяйства</t>
  </si>
  <si>
    <t>01 4 32 81740</t>
  </si>
  <si>
    <t>Капитальные вложения в объекты  муниципальной собственности</t>
  </si>
  <si>
    <t>414</t>
  </si>
  <si>
    <t xml:space="preserve"> Исполнение исковых требований на основании вступивших в законную силу судебных актов</t>
  </si>
  <si>
    <t>01 4 44 83270</t>
  </si>
  <si>
    <t>Исполнение исковых требований на основании вступивших в законную силу судебных актов</t>
  </si>
  <si>
    <t>Организации дополнительного образования</t>
  </si>
  <si>
    <t>01 4 12 80320</t>
  </si>
  <si>
    <t>0703</t>
  </si>
  <si>
    <t>Библиотеки</t>
  </si>
  <si>
    <t>01 4 18 80450</t>
  </si>
  <si>
    <t>0804</t>
  </si>
  <si>
    <t>Учреждения, обеспечивающие деятельность органов местного самоуправления и муниципальных учреждений</t>
  </si>
  <si>
    <t>01 0 17 80720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</si>
  <si>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</si>
  <si>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01 4 34 16722</t>
  </si>
  <si>
    <t xml:space="preserve">Перераспределени ассигнований с целью уточнения КБК </t>
  </si>
  <si>
    <t>Мероприятия по развитию физической культуры и спорта</t>
  </si>
  <si>
    <t>01 4 40 82300</t>
  </si>
  <si>
    <t>1102</t>
  </si>
  <si>
    <t>Перераспределени ассигнований с целью уточнения КБК</t>
  </si>
  <si>
    <t>Ообеспечение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</si>
  <si>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01 4 34 Д0820</t>
  </si>
  <si>
    <t>322</t>
  </si>
  <si>
    <t>412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</si>
  <si>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</si>
  <si>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02 4 11 80040</t>
  </si>
  <si>
    <t>0106</t>
  </si>
  <si>
    <t>Дошкольные образовательные организации</t>
  </si>
  <si>
    <t>03 4 12 80300</t>
  </si>
  <si>
    <t xml:space="preserve"> Приведение в соотвествии с брендбуком "Точка роста" помещений муниципальных общеобразовательных организаций</t>
  </si>
  <si>
    <t>03 1 Е1 14910</t>
  </si>
  <si>
    <t>Предоставление мер социальной поддержки работникам образовательных организаций, работающим  в сельских населенных пунктах и  поселках городского типа на территории Брянской области</t>
  </si>
  <si>
    <t>03 4 12 14723</t>
  </si>
  <si>
    <t>Увеличение ассигнований на бесплатное питание обучающимся в муниципальных общеобразовательных организациях из многодетных семей  (1 270 362,00 руб.-ср-ва областного бюдж.,39 289,55 руб. -софинансир из средств местн.бюджета)</t>
  </si>
  <si>
    <t>Уменьшение ассигнований  ( ср-ва обл бюдж.)</t>
  </si>
  <si>
    <t>03 4 12 80310</t>
  </si>
  <si>
    <t>Общеобразовательные организации</t>
  </si>
  <si>
    <t>03 4 12 80320</t>
  </si>
  <si>
    <t xml:space="preserve">  Обеспечение функционирования модели персонифицированного финансирования дополнительного образования детей</t>
  </si>
  <si>
    <t>03 4 12 82610</t>
  </si>
  <si>
    <t>Уменьшение ассигнований в связи с экономией (231 012,00 руб -ср-ва областного бюдж., 137 862,00руб.-ср-ва местного бюджета)</t>
  </si>
  <si>
    <t>0709</t>
  </si>
  <si>
    <t>03 4 11 80040</t>
  </si>
  <si>
    <t>03 4 11 80720</t>
  </si>
  <si>
    <t>321</t>
  </si>
  <si>
    <t>Контрольно-счетная палата Суражского муниципального района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</si>
  <si>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</si>
  <si>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</si>
  <si>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Управление муниципальной собственностью Суражского района на 2024-2026 годы</t>
  </si>
  <si>
    <t>04 4 11 80040</t>
  </si>
  <si>
    <t>0113</t>
  </si>
  <si>
    <t>04 4 71 80910</t>
  </si>
  <si>
    <t xml:space="preserve"> МБУ ДО Спортивная школа "Триумф" Суражского района Брянской области</t>
  </si>
  <si>
    <t>122</t>
  </si>
  <si>
    <t>Опубликование нормативных правовых актов муниципальных образований и иной официальной информации</t>
  </si>
  <si>
    <t>01 4 43 80100</t>
  </si>
  <si>
    <t>На создание новых мест в общеобразовательных организациях в рамках регионального проекта "Современная школа (Брянская область)" государственной программы "Развитие образования и науки Брянской области"</t>
  </si>
  <si>
    <t>01 1 E1 Д5200</t>
  </si>
  <si>
    <t>1001</t>
  </si>
  <si>
    <t xml:space="preserve">Выплата муниципальных пенсий </t>
  </si>
  <si>
    <t>01 4 42 82450</t>
  </si>
  <si>
    <t>312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</si>
  <si>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</si>
  <si>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4 12 L3040</t>
  </si>
  <si>
    <t xml:space="preserve">Суражское городское пос.-27 000 000,00 руб.
Влазовичское сельское пос.-500 000,00руб.
Дегтяревское сельское пос.-400 000,00руб
Кулажское сельское пос.-500 000,00 руб.
Лопазненское сельское пос.-500 000,00руб.
Нивнянское сельское пос.-1 000 000,00 руб.
</t>
  </si>
  <si>
    <t>Недостаточно средств на уплату транспортного налога</t>
  </si>
  <si>
    <t>Увеличение ассигнований для оплаты компенсации коммунальных услуг неработающим педагогическим работникам</t>
  </si>
  <si>
    <t>Перераспределение ассигнований с целью уточнения КБК для оказания материальной помощи гражданам из резервного фонда администрации Суражского района</t>
  </si>
  <si>
    <t>Уменьшение ассигнований в связи с экономией (ср-ва обл.бюджета)</t>
  </si>
  <si>
    <t>Увеличение ассигнований на оплату договоров за межевение и оценку земельных участков</t>
  </si>
  <si>
    <t>Увеличение ассигнований для выплаты муниципальных пенсий в связи с увеличением количества получателей с 01.10.2024 г.</t>
  </si>
  <si>
    <t>Перераспределени ассигнований с целью уточнения КБК для оплаты госпошлины</t>
  </si>
  <si>
    <t>Увеличение ассигнований для приобретения сувенирной продукции (кубки, грамоты, призы) для проведения спортивных мероприятий</t>
  </si>
  <si>
    <t>Увеличение ассигнований для оплаты софинансирования местного бюджета по муниципальному контракту на благоустройство спортивной площадки на территории МБОУ СОШ № 3 г.Суража по программе инициативное бюджетирование</t>
  </si>
  <si>
    <t>Увеличение ассигнований на опату труда-4562211 руб., начисления на оплату труда -1377789 руб.  педагогическим работникам ФОК "Триумф" для выполнения целевых показателей майских Указов Президента</t>
  </si>
  <si>
    <t>Увеличение ассигнований на опату труда-1014460 руб., начисления на оплату труда -306368,03 руб.  педагогическим работникам Центра детского творчества для выполнения целевых показателей майских Указов Президента</t>
  </si>
  <si>
    <t>Увеличение ассигнований на опату труда-33246,67 руб., педагогическим работникам Центра детского творчества для выполнения целевых показателей майских Указов Президента по программе персонифицированного учета</t>
  </si>
  <si>
    <t>Увеличение ассигнований на оплату  административного штрафа по исполнительному производству администрации района за несвоевременное обеспечение населения п.Заполье питьевой водой</t>
  </si>
  <si>
    <t>Увеличение ассигнований на оплату по решению суда за технологическое присоединение детского сада в с.Лопазна к сети газораспределения</t>
  </si>
  <si>
    <t>Увеличение ассигнований на оплату исполнительского сбора по школам за несвоевременное выполнение мероприятий по установке турникетов для пропускного режима</t>
  </si>
  <si>
    <t>Увеличение бюджетных ассигнований для оплаты за потребленные продукты питания по школам</t>
  </si>
  <si>
    <t>Увеличение ассигнования для оплаты исполнительского сбора и администратвного штрафа за несвоевременное предоставление жилых помещений детям-сиротам</t>
  </si>
  <si>
    <t>Увеличение ассигнований для оплаты по договорам за почтовые расходы (2 700,00 руб.), приобретение ГСМ для автомобиля (8 080,00 руб.), заправку картриджей (14 290,00 руб.), опубликование извещений о проведении аукционов на продажу земельных участков в районной газете "Восход" (8 910,00 руб.),   приобретение канцелярских расходов (20 351,66 руб.)</t>
  </si>
  <si>
    <t>Увеличение ассигнований для оплаты по муниципальному контракту за ремонт дошкольного отделения школы № 3 города Суража</t>
  </si>
  <si>
    <t>Увеличение ассигнований на оплату труда-2193548 руб., начисления на оплату труда -662452 руб.  работникам библиотеки для выполнения целевых показателей майских Указов Президента</t>
  </si>
  <si>
    <t>Увеличение ассигнований на оплату труда-2036098 руб., начисления на оплату труда -614902 руб.  педагогическим работникам музыкальной школы для выполнения целевых показателей майских Указов Президента</t>
  </si>
  <si>
    <t>Уменьшение ассигнований в связи с экономией: 120,858,57 руб-средства областного бюдж.,3 736,89 ср-ва местного бюджета</t>
  </si>
  <si>
    <t>Увеличение ассигнований для оплаты за:                            -поставку сертификата активации сервиса технической поддержки ПАК VIP Net - 54 195,00 руб.,                                   - услуги по передаче прав на использование лицензии АВМ "Астрал - Отчет" - 7 300,00 руб.,                                       - за услуги по переносу сайта на платформу Госвеб - 30 900,00 руб.,                                                                         - за лицензию СКЗИ "Криптопро" - 4 021,48 руб.,                     - приобретение чистящих средств - 38 006,52 руб.</t>
  </si>
  <si>
    <t>70 0 00 83420</t>
  </si>
  <si>
    <t>Увеличение ассигнований для оплаты по муниципальному контракту за капитальный ремонт водопроводной сети по ул.Гора в с.Лопазна Суражского района</t>
  </si>
  <si>
    <t>Увеличение ассигнований для оплаты за опубликование нормативных документов в муниципальном вестнике</t>
  </si>
  <si>
    <t>Мероприятия (включая стимулирующие (поощрительные) выплаты), источником финансового обеспечения которых являются межбюджетные трансферты стимулирующего (поощрительного) характера из областного бюджета</t>
  </si>
  <si>
    <t>Поощрительные выплаты из средств областного бюджета</t>
  </si>
  <si>
    <t>830</t>
  </si>
  <si>
    <t>Увеличение ассигнований на оплату труда --50 208 666 руб.начисления на выплаты по оплате труда -18 690 923,00 руб.(ср-ва областного бюдж.)</t>
  </si>
  <si>
    <t>Увеличение ассигнований для ремонта РДК - 4 204 530,38 руб., на оплату труда-6414339 руб., начисления на оплату труда -1937130,62 руб.  работникам Домов культуры для выполнения целевых показателей майских Указов Президента</t>
  </si>
  <si>
    <t>Административный штар за невыполнениепроектой документации по обустройству дренвжной системы по периметру зданий  "Аистенок"</t>
  </si>
  <si>
    <t xml:space="preserve">Госпшлина по исполниетоному производству ФС № 045646778 от 19.06.2024г.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</si>
</sst>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theme="0"/>
        <bgColor rgb="FFF5F5F5"/>
      </patternFill>
    </fill>
    <fill>
      <patternFill patternType="solid">
        <fgColor rgb="FFE2E080"/>
        <bgColor rgb="FFD8E4BC"/>
      </patternFill>
    </fill>
    <fill>
      <patternFill patternType="solid">
        <fgColor rgb="FFE2E080"/>
        <bgColor rgb="FFF5F5F5"/>
      </patternFill>
    </fill>
    <fill>
      <patternFill patternType="solid">
        <fgColor theme="0"/>
        <bgColor rgb="FFD8E4B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>
      <alignment vertical="top" wrapText="1"/>
    </xf>
    <xf numFmtId="0" fontId="2" fillId="0" borderId="0"/>
    <xf numFmtId="0" fontId="8" fillId="0" borderId="7">
      <alignment vertical="top" wrapText="1"/>
    </xf>
    <xf numFmtId="0" fontId="9" fillId="0" borderId="7">
      <alignment vertical="top" wrapText="1"/>
    </xf>
    <xf numFmtId="0" fontId="14" fillId="0" borderId="0" applyFont="0" applyFill="0" applyBorder="0" applyAlignment="0" applyProtection="0"/>
  </cellStyleXfs>
  <cellXfs count="99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5" fillId="3" borderId="2" xfId="0" applyFont="1" applyFill="1" applyBorder="1" applyAlignment="1">
      <alignment horizontal="center" vertical="top" wrapText="1"/>
    </xf>
    <xf numFmtId="4" fontId="5" fillId="3" borderId="2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wrapText="1"/>
    </xf>
    <xf numFmtId="0" fontId="10" fillId="0" borderId="0" xfId="0" applyFont="1" applyFill="1" applyAlignment="1">
      <alignment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4" fontId="4" fillId="4" borderId="8" xfId="0" applyNumberFormat="1" applyFont="1" applyFill="1" applyBorder="1" applyAlignment="1">
      <alignment horizontal="right" vertical="top" wrapText="1"/>
    </xf>
    <xf numFmtId="4" fontId="5" fillId="0" borderId="2" xfId="0" applyNumberFormat="1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left" vertical="top" wrapText="1"/>
    </xf>
    <xf numFmtId="0" fontId="4" fillId="4" borderId="8" xfId="0" applyFont="1" applyFill="1" applyBorder="1" applyAlignment="1">
      <alignment horizontal="left" vertical="top" wrapText="1"/>
    </xf>
    <xf numFmtId="1" fontId="11" fillId="0" borderId="2" xfId="2" applyNumberFormat="1" applyFont="1" applyBorder="1" applyAlignment="1" applyProtection="1">
      <alignment horizontal="center" vertical="top" shrinkToFit="1"/>
    </xf>
    <xf numFmtId="0" fontId="4" fillId="4" borderId="4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vertical="center" wrapText="1"/>
    </xf>
    <xf numFmtId="4" fontId="5" fillId="6" borderId="2" xfId="0" applyNumberFormat="1" applyFont="1" applyFill="1" applyBorder="1" applyAlignment="1">
      <alignment horizontal="right" vertical="top" wrapText="1"/>
    </xf>
    <xf numFmtId="0" fontId="3" fillId="7" borderId="0" xfId="0" applyFont="1" applyFill="1" applyAlignment="1">
      <alignment vertical="top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top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49" fontId="5" fillId="6" borderId="2" xfId="0" applyNumberFormat="1" applyFont="1" applyFill="1" applyBorder="1" applyAlignment="1">
      <alignment horizontal="center" vertical="top" wrapText="1"/>
    </xf>
    <xf numFmtId="49" fontId="3" fillId="7" borderId="2" xfId="0" applyNumberFormat="1" applyFont="1" applyFill="1" applyBorder="1" applyAlignment="1">
      <alignment horizontal="center" vertical="top" wrapText="1"/>
    </xf>
    <xf numFmtId="49" fontId="5" fillId="3" borderId="6" xfId="0" applyNumberFormat="1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vertical="center" wrapText="1"/>
    </xf>
    <xf numFmtId="4" fontId="13" fillId="0" borderId="2" xfId="0" applyNumberFormat="1" applyFont="1" applyFill="1" applyBorder="1" applyAlignment="1">
      <alignment vertical="top" wrapText="1"/>
    </xf>
    <xf numFmtId="4" fontId="13" fillId="3" borderId="2" xfId="0" applyNumberFormat="1" applyFont="1" applyFill="1" applyBorder="1" applyAlignment="1">
      <alignment horizontal="right" vertical="top" wrapText="1"/>
    </xf>
    <xf numFmtId="4" fontId="12" fillId="4" borderId="8" xfId="0" applyNumberFormat="1" applyFont="1" applyFill="1" applyBorder="1" applyAlignment="1">
      <alignment horizontal="right" vertical="top" wrapText="1"/>
    </xf>
    <xf numFmtId="4" fontId="12" fillId="4" borderId="2" xfId="0" applyNumberFormat="1" applyFont="1" applyFill="1" applyBorder="1" applyAlignment="1">
      <alignment horizontal="right" vertical="top" wrapText="1"/>
    </xf>
    <xf numFmtId="4" fontId="13" fillId="6" borderId="2" xfId="0" applyNumberFormat="1" applyFont="1" applyFill="1" applyBorder="1" applyAlignment="1">
      <alignment horizontal="right" vertical="top" wrapText="1"/>
    </xf>
    <xf numFmtId="4" fontId="12" fillId="4" borderId="4" xfId="0" applyNumberFormat="1" applyFont="1" applyFill="1" applyBorder="1" applyAlignment="1">
      <alignment horizontal="right" vertical="top" wrapText="1"/>
    </xf>
    <xf numFmtId="4" fontId="12" fillId="4" borderId="2" xfId="0" applyNumberFormat="1" applyFont="1" applyFill="1" applyBorder="1" applyAlignment="1">
      <alignment horizontal="right" vertical="center" wrapText="1"/>
    </xf>
    <xf numFmtId="4" fontId="13" fillId="0" borderId="0" xfId="0" applyNumberFormat="1" applyFont="1" applyFill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5" fillId="6" borderId="2" xfId="0" applyFont="1" applyFill="1" applyBorder="1" applyAlignment="1">
      <alignment vertical="top" wrapText="1"/>
    </xf>
    <xf numFmtId="0" fontId="5" fillId="6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" fontId="13" fillId="6" borderId="2" xfId="0" applyNumberFormat="1" applyFont="1" applyFill="1" applyBorder="1" applyAlignment="1">
      <alignment vertical="top" wrapText="1"/>
    </xf>
    <xf numFmtId="4" fontId="5" fillId="6" borderId="2" xfId="0" applyNumberFormat="1" applyFont="1" applyFill="1" applyBorder="1" applyAlignment="1">
      <alignment vertical="top" wrapText="1"/>
    </xf>
    <xf numFmtId="4" fontId="13" fillId="3" borderId="2" xfId="0" applyNumberFormat="1" applyFont="1" applyFill="1" applyBorder="1" applyAlignment="1">
      <alignment vertical="top" wrapText="1"/>
    </xf>
    <xf numFmtId="4" fontId="5" fillId="3" borderId="2" xfId="0" applyNumberFormat="1" applyFont="1" applyFill="1" applyBorder="1" applyAlignment="1">
      <alignment vertical="top" wrapText="1"/>
    </xf>
    <xf numFmtId="0" fontId="5" fillId="6" borderId="6" xfId="0" applyFont="1" applyFill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0" fontId="5" fillId="3" borderId="6" xfId="0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left" vertical="justify" wrapText="1"/>
    </xf>
    <xf numFmtId="0" fontId="5" fillId="3" borderId="6" xfId="0" applyFont="1" applyFill="1" applyBorder="1" applyAlignment="1">
      <alignment vertical="top" wrapText="1"/>
    </xf>
    <xf numFmtId="0" fontId="5" fillId="3" borderId="6" xfId="0" applyFont="1" applyFill="1" applyBorder="1" applyAlignment="1">
      <alignment vertical="top" wrapText="1"/>
    </xf>
    <xf numFmtId="0" fontId="5" fillId="3" borderId="6" xfId="0" applyFont="1" applyFill="1" applyBorder="1" applyAlignment="1">
      <alignment vertical="top" wrapText="1"/>
    </xf>
    <xf numFmtId="0" fontId="5" fillId="3" borderId="6" xfId="0" applyFont="1" applyFill="1" applyBorder="1" applyAlignment="1">
      <alignment vertical="top" wrapText="1"/>
    </xf>
    <xf numFmtId="0" fontId="6" fillId="3" borderId="6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vertical="top" wrapText="1"/>
    </xf>
    <xf numFmtId="0" fontId="16" fillId="3" borderId="6" xfId="0" applyFont="1" applyFill="1" applyBorder="1" applyAlignment="1">
      <alignment vertical="top" wrapText="1"/>
    </xf>
    <xf numFmtId="0" fontId="17" fillId="0" borderId="2" xfId="0" applyFont="1" applyFill="1" applyBorder="1" applyAlignment="1">
      <alignment horizontal="left" vertical="justify" wrapText="1"/>
    </xf>
    <xf numFmtId="49" fontId="16" fillId="3" borderId="6" xfId="0" applyNumberFormat="1" applyFont="1" applyFill="1" applyBorder="1" applyAlignment="1">
      <alignment horizontal="center" vertical="top" wrapText="1"/>
    </xf>
    <xf numFmtId="4" fontId="18" fillId="3" borderId="2" xfId="0" applyNumberFormat="1" applyFont="1" applyFill="1" applyBorder="1" applyAlignment="1">
      <alignment vertical="top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vertical="top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vertical="top" wrapText="1"/>
    </xf>
    <xf numFmtId="0" fontId="5" fillId="3" borderId="6" xfId="0" applyFont="1" applyFill="1" applyBorder="1" applyAlignment="1">
      <alignment vertical="top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5" fillId="6" borderId="6" xfId="0" applyFont="1" applyFill="1" applyBorder="1" applyAlignment="1">
      <alignment horizontal="left" vertical="top" wrapText="1"/>
    </xf>
    <xf numFmtId="0" fontId="5" fillId="6" borderId="8" xfId="0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vertical="top" wrapText="1"/>
    </xf>
    <xf numFmtId="0" fontId="5" fillId="3" borderId="8" xfId="0" applyFont="1" applyFill="1" applyBorder="1" applyAlignment="1">
      <alignment vertical="top" wrapText="1"/>
    </xf>
    <xf numFmtId="0" fontId="5" fillId="3" borderId="6" xfId="4" applyFont="1" applyFill="1" applyBorder="1" applyAlignment="1">
      <alignment horizontal="left" vertical="top" wrapText="1"/>
    </xf>
    <xf numFmtId="0" fontId="5" fillId="3" borderId="8" xfId="4" applyFont="1" applyFill="1" applyBorder="1" applyAlignment="1">
      <alignment horizontal="left" vertical="top" wrapText="1"/>
    </xf>
  </cellXfs>
  <cellStyles count="5">
    <cellStyle name="Normal_data" xfId="1"/>
    <cellStyle name="xl32" xfId="3"/>
    <cellStyle name="xl34" xfId="2"/>
    <cellStyle name="Денежный" xfId="4" builtinId="4"/>
    <cellStyle name="Обычный" xfId="0" builtinId="0"/>
  </cellStyles>
  <dxfs count="0"/>
  <tableStyles count="0" defaultTableStyle="TableStyleMedium9" defaultPivotStyle="PivotStyleLight16"/>
  <colors>
    <mruColors>
      <color rgb="FFE2E080"/>
      <color rgb="FF0066FF"/>
      <color rgb="FF9234F0"/>
      <color rgb="FF7815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43"/>
  <sheetViews>
    <sheetView tabSelected="1" view="pageBreakPreview" topLeftCell="A45" zoomScale="89" zoomScaleNormal="100" zoomScaleSheetLayoutView="89" workbookViewId="0">
      <selection activeCell="I26" sqref="I26"/>
    </sheetView>
  </sheetViews>
  <sheetFormatPr defaultRowHeight="18.75" x14ac:dyDescent="0.2"/>
  <cols>
    <col min="1" max="1" width="9.5" style="4" customWidth="1"/>
    <col min="2" max="2" width="18.6640625" style="4" customWidth="1"/>
    <col min="3" max="3" width="58" style="4" customWidth="1"/>
    <col min="4" max="4" width="7.33203125" style="4" customWidth="1"/>
    <col min="5" max="5" width="6.5" style="4" customWidth="1"/>
    <col min="6" max="6" width="24" style="37" customWidth="1"/>
    <col min="7" max="7" width="21" style="37" customWidth="1"/>
    <col min="8" max="8" width="19.6640625" style="4" customWidth="1"/>
    <col min="9" max="9" width="57.5" style="4" customWidth="1"/>
    <col min="10" max="16384" width="9.33203125" style="1"/>
  </cols>
  <sheetData>
    <row r="1" spans="1:9" ht="27" customHeight="1" x14ac:dyDescent="0.2">
      <c r="A1" s="76" t="s">
        <v>17</v>
      </c>
      <c r="B1" s="76"/>
      <c r="C1" s="76"/>
      <c r="D1" s="76"/>
      <c r="E1" s="76"/>
      <c r="F1" s="77"/>
      <c r="G1" s="77"/>
      <c r="H1" s="76"/>
      <c r="I1" s="78"/>
    </row>
    <row r="2" spans="1:9" ht="16.5" customHeight="1" x14ac:dyDescent="0.2">
      <c r="A2" s="80" t="s">
        <v>8</v>
      </c>
      <c r="B2" s="80" t="s">
        <v>9</v>
      </c>
      <c r="C2" s="80" t="s">
        <v>0</v>
      </c>
      <c r="D2" s="80" t="s">
        <v>1</v>
      </c>
      <c r="E2" s="80" t="s">
        <v>2</v>
      </c>
      <c r="F2" s="79" t="s">
        <v>11</v>
      </c>
      <c r="G2" s="79" t="s">
        <v>12</v>
      </c>
      <c r="H2" s="80" t="s">
        <v>18</v>
      </c>
      <c r="I2" s="80" t="s">
        <v>3</v>
      </c>
    </row>
    <row r="3" spans="1:9" ht="11.25" customHeight="1" x14ac:dyDescent="0.2">
      <c r="A3" s="80"/>
      <c r="B3" s="80"/>
      <c r="C3" s="80"/>
      <c r="D3" s="80"/>
      <c r="E3" s="80"/>
      <c r="F3" s="79"/>
      <c r="G3" s="79"/>
      <c r="H3" s="80"/>
      <c r="I3" s="80"/>
    </row>
    <row r="4" spans="1:9" ht="14.25" customHeight="1" x14ac:dyDescent="0.2">
      <c r="A4" s="80"/>
      <c r="B4" s="80"/>
      <c r="C4" s="80"/>
      <c r="D4" s="80"/>
      <c r="E4" s="80"/>
      <c r="F4" s="79"/>
      <c r="G4" s="79"/>
      <c r="H4" s="80"/>
      <c r="I4" s="80"/>
    </row>
    <row r="5" spans="1:9" x14ac:dyDescent="0.2">
      <c r="A5" s="84" t="s">
        <v>16</v>
      </c>
      <c r="B5" s="84"/>
      <c r="C5" s="84"/>
      <c r="D5" s="84"/>
      <c r="E5" s="84"/>
      <c r="F5" s="85"/>
      <c r="G5" s="85"/>
      <c r="H5" s="84"/>
      <c r="I5" s="86"/>
    </row>
    <row r="6" spans="1:9" customFormat="1" ht="15" hidden="1" x14ac:dyDescent="0.2">
      <c r="A6" s="89" t="s">
        <v>10</v>
      </c>
      <c r="B6" s="89"/>
      <c r="C6" s="89"/>
      <c r="D6" s="89"/>
      <c r="E6" s="89"/>
      <c r="F6" s="89"/>
      <c r="G6" s="89"/>
      <c r="H6" s="89"/>
      <c r="I6" s="89"/>
    </row>
    <row r="7" spans="1:9" x14ac:dyDescent="0.2">
      <c r="A7" s="84" t="s">
        <v>10</v>
      </c>
      <c r="B7" s="84"/>
      <c r="C7" s="84"/>
      <c r="D7" s="84"/>
      <c r="E7" s="84"/>
      <c r="F7" s="85"/>
      <c r="G7" s="85"/>
      <c r="H7" s="84"/>
      <c r="I7" s="86"/>
    </row>
    <row r="8" spans="1:9" ht="61.5" customHeight="1" x14ac:dyDescent="0.2">
      <c r="A8" s="2">
        <v>841</v>
      </c>
      <c r="B8" s="43" t="s">
        <v>75</v>
      </c>
      <c r="C8" s="39" t="s">
        <v>74</v>
      </c>
      <c r="D8" s="27" t="s">
        <v>76</v>
      </c>
      <c r="E8" s="27" t="s">
        <v>65</v>
      </c>
      <c r="F8" s="48">
        <v>365324.68</v>
      </c>
      <c r="G8" s="29">
        <v>0</v>
      </c>
      <c r="H8" s="12">
        <v>0</v>
      </c>
      <c r="I8" s="39" t="s">
        <v>79</v>
      </c>
    </row>
    <row r="9" spans="1:9" ht="57" customHeight="1" x14ac:dyDescent="0.2">
      <c r="A9" s="2">
        <v>841</v>
      </c>
      <c r="B9" s="43" t="s">
        <v>75</v>
      </c>
      <c r="C9" s="39" t="s">
        <v>74</v>
      </c>
      <c r="D9" s="27" t="s">
        <v>76</v>
      </c>
      <c r="E9" s="27" t="s">
        <v>66</v>
      </c>
      <c r="F9" s="48">
        <v>105459.83</v>
      </c>
      <c r="G9" s="29">
        <v>0</v>
      </c>
      <c r="H9" s="12">
        <v>0</v>
      </c>
      <c r="I9" s="39" t="s">
        <v>80</v>
      </c>
    </row>
    <row r="10" spans="1:9" ht="49.5" customHeight="1" x14ac:dyDescent="0.2">
      <c r="A10" s="2">
        <v>841</v>
      </c>
      <c r="B10" s="43" t="s">
        <v>77</v>
      </c>
      <c r="C10" s="39" t="s">
        <v>70</v>
      </c>
      <c r="D10" s="27" t="s">
        <v>76</v>
      </c>
      <c r="E10" s="27" t="s">
        <v>65</v>
      </c>
      <c r="F10" s="48">
        <v>47002.87</v>
      </c>
      <c r="G10" s="29">
        <v>0</v>
      </c>
      <c r="H10" s="12">
        <v>0</v>
      </c>
      <c r="I10" s="54" t="s">
        <v>79</v>
      </c>
    </row>
    <row r="11" spans="1:9" ht="49.5" customHeight="1" x14ac:dyDescent="0.2">
      <c r="A11" s="2">
        <v>841</v>
      </c>
      <c r="B11" s="43" t="s">
        <v>77</v>
      </c>
      <c r="C11" s="52" t="s">
        <v>70</v>
      </c>
      <c r="D11" s="27" t="s">
        <v>76</v>
      </c>
      <c r="E11" s="27" t="s">
        <v>148</v>
      </c>
      <c r="F11" s="48">
        <v>-11390</v>
      </c>
      <c r="G11" s="29"/>
      <c r="H11" s="12"/>
      <c r="I11" s="52" t="s">
        <v>78</v>
      </c>
    </row>
    <row r="12" spans="1:9" ht="48" customHeight="1" x14ac:dyDescent="0.2">
      <c r="A12" s="2">
        <v>841</v>
      </c>
      <c r="B12" s="43" t="s">
        <v>77</v>
      </c>
      <c r="C12" s="39" t="s">
        <v>70</v>
      </c>
      <c r="D12" s="27" t="s">
        <v>76</v>
      </c>
      <c r="E12" s="27" t="s">
        <v>66</v>
      </c>
      <c r="F12" s="48">
        <v>-40314.199999999997</v>
      </c>
      <c r="G12" s="29">
        <v>0</v>
      </c>
      <c r="H12" s="12">
        <v>0</v>
      </c>
      <c r="I12" s="39" t="s">
        <v>78</v>
      </c>
    </row>
    <row r="13" spans="1:9" ht="159" customHeight="1" x14ac:dyDescent="0.2">
      <c r="A13" s="2">
        <v>841</v>
      </c>
      <c r="B13" s="43" t="s">
        <v>77</v>
      </c>
      <c r="C13" s="39" t="s">
        <v>70</v>
      </c>
      <c r="D13" s="27" t="s">
        <v>76</v>
      </c>
      <c r="E13" s="27" t="s">
        <v>39</v>
      </c>
      <c r="F13" s="48">
        <v>134423</v>
      </c>
      <c r="G13" s="29">
        <v>0</v>
      </c>
      <c r="H13" s="12">
        <v>0</v>
      </c>
      <c r="I13" s="39" t="s">
        <v>182</v>
      </c>
    </row>
    <row r="14" spans="1:9" ht="53.25" customHeight="1" x14ac:dyDescent="0.2">
      <c r="A14" s="2">
        <v>841</v>
      </c>
      <c r="B14" s="43" t="s">
        <v>77</v>
      </c>
      <c r="C14" s="39" t="s">
        <v>70</v>
      </c>
      <c r="D14" s="27" t="s">
        <v>76</v>
      </c>
      <c r="E14" s="27" t="s">
        <v>81</v>
      </c>
      <c r="F14" s="48">
        <v>-104423</v>
      </c>
      <c r="G14" s="29">
        <v>0</v>
      </c>
      <c r="H14" s="12">
        <v>0</v>
      </c>
      <c r="I14" s="39" t="s">
        <v>78</v>
      </c>
    </row>
    <row r="15" spans="1:9" ht="45" customHeight="1" x14ac:dyDescent="0.2">
      <c r="A15" s="2">
        <v>841</v>
      </c>
      <c r="B15" s="43" t="s">
        <v>77</v>
      </c>
      <c r="C15" s="39" t="s">
        <v>70</v>
      </c>
      <c r="D15" s="27" t="s">
        <v>76</v>
      </c>
      <c r="E15" s="27" t="s">
        <v>72</v>
      </c>
      <c r="F15" s="48">
        <v>1054</v>
      </c>
      <c r="G15" s="29">
        <v>0</v>
      </c>
      <c r="H15" s="12">
        <v>0</v>
      </c>
      <c r="I15" s="39" t="s">
        <v>160</v>
      </c>
    </row>
    <row r="16" spans="1:9" ht="35.25" customHeight="1" x14ac:dyDescent="0.2">
      <c r="A16" s="2">
        <v>841</v>
      </c>
      <c r="B16" s="43" t="s">
        <v>77</v>
      </c>
      <c r="C16" s="39" t="s">
        <v>70</v>
      </c>
      <c r="D16" s="27" t="s">
        <v>76</v>
      </c>
      <c r="E16" s="27" t="s">
        <v>73</v>
      </c>
      <c r="F16" s="48">
        <v>-99567.06</v>
      </c>
      <c r="G16" s="29">
        <v>0</v>
      </c>
      <c r="H16" s="12">
        <v>0</v>
      </c>
      <c r="I16" s="39" t="s">
        <v>78</v>
      </c>
    </row>
    <row r="17" spans="1:10" ht="35.25" customHeight="1" x14ac:dyDescent="0.2">
      <c r="A17" s="2">
        <v>841</v>
      </c>
      <c r="B17" s="43" t="s">
        <v>150</v>
      </c>
      <c r="C17" s="61" t="s">
        <v>149</v>
      </c>
      <c r="D17" s="62" t="s">
        <v>145</v>
      </c>
      <c r="E17" s="62" t="s">
        <v>39</v>
      </c>
      <c r="F17" s="63">
        <v>18244.66</v>
      </c>
      <c r="G17" s="29">
        <v>0</v>
      </c>
      <c r="H17" s="12"/>
      <c r="I17" s="52" t="s">
        <v>185</v>
      </c>
    </row>
    <row r="18" spans="1:10" ht="42.75" customHeight="1" x14ac:dyDescent="0.2">
      <c r="A18" s="2">
        <v>841</v>
      </c>
      <c r="B18" s="43" t="s">
        <v>88</v>
      </c>
      <c r="C18" s="39" t="s">
        <v>87</v>
      </c>
      <c r="D18" s="27" t="s">
        <v>89</v>
      </c>
      <c r="E18" s="27" t="s">
        <v>39</v>
      </c>
      <c r="F18" s="48">
        <v>-370000</v>
      </c>
      <c r="G18" s="29">
        <v>0</v>
      </c>
      <c r="H18" s="12">
        <v>0</v>
      </c>
      <c r="I18" s="39" t="s">
        <v>78</v>
      </c>
    </row>
    <row r="19" spans="1:10" ht="96" customHeight="1" x14ac:dyDescent="0.2">
      <c r="A19" s="2">
        <v>841</v>
      </c>
      <c r="B19" s="43" t="s">
        <v>33</v>
      </c>
      <c r="C19" s="39" t="s">
        <v>32</v>
      </c>
      <c r="D19" s="27" t="s">
        <v>38</v>
      </c>
      <c r="E19" s="27" t="s">
        <v>39</v>
      </c>
      <c r="F19" s="48">
        <v>-124596.46</v>
      </c>
      <c r="G19" s="29">
        <v>0</v>
      </c>
      <c r="H19" s="12">
        <v>0</v>
      </c>
      <c r="I19" s="39" t="s">
        <v>181</v>
      </c>
      <c r="J19" s="1" t="s">
        <v>19</v>
      </c>
    </row>
    <row r="20" spans="1:10" ht="72.75" customHeight="1" x14ac:dyDescent="0.2">
      <c r="A20" s="2">
        <v>841</v>
      </c>
      <c r="B20" s="2" t="s">
        <v>94</v>
      </c>
      <c r="C20" s="39" t="s">
        <v>93</v>
      </c>
      <c r="D20" s="27" t="s">
        <v>38</v>
      </c>
      <c r="E20" s="27" t="s">
        <v>39</v>
      </c>
      <c r="F20" s="48">
        <v>90047.46</v>
      </c>
      <c r="G20" s="29">
        <v>0</v>
      </c>
      <c r="H20" s="12">
        <v>0</v>
      </c>
      <c r="I20" s="60" t="s">
        <v>184</v>
      </c>
    </row>
    <row r="21" spans="1:10" ht="44.25" customHeight="1" x14ac:dyDescent="0.2">
      <c r="A21" s="2">
        <v>841</v>
      </c>
      <c r="B21" s="43" t="s">
        <v>94</v>
      </c>
      <c r="C21" s="39" t="s">
        <v>95</v>
      </c>
      <c r="D21" s="27" t="s">
        <v>38</v>
      </c>
      <c r="E21" s="27" t="s">
        <v>96</v>
      </c>
      <c r="F21" s="48">
        <v>-500000</v>
      </c>
      <c r="G21" s="29"/>
      <c r="H21" s="12"/>
      <c r="I21" s="39" t="s">
        <v>78</v>
      </c>
    </row>
    <row r="22" spans="1:10" ht="91.5" customHeight="1" x14ac:dyDescent="0.2">
      <c r="A22" s="2">
        <v>841</v>
      </c>
      <c r="B22" s="43" t="s">
        <v>98</v>
      </c>
      <c r="C22" s="39" t="s">
        <v>97</v>
      </c>
      <c r="D22" s="27" t="s">
        <v>38</v>
      </c>
      <c r="E22" s="27" t="s">
        <v>73</v>
      </c>
      <c r="F22" s="48">
        <v>30000</v>
      </c>
      <c r="G22" s="29">
        <v>0</v>
      </c>
      <c r="H22" s="12">
        <v>0</v>
      </c>
      <c r="I22" s="39" t="s">
        <v>172</v>
      </c>
    </row>
    <row r="23" spans="1:10" ht="96" customHeight="1" x14ac:dyDescent="0.2">
      <c r="A23" s="2">
        <v>841</v>
      </c>
      <c r="B23" s="43" t="s">
        <v>91</v>
      </c>
      <c r="C23" s="39" t="s">
        <v>90</v>
      </c>
      <c r="D23" s="27" t="s">
        <v>92</v>
      </c>
      <c r="E23" s="27" t="s">
        <v>39</v>
      </c>
      <c r="F23" s="48">
        <v>59856.14</v>
      </c>
      <c r="G23" s="29">
        <v>0</v>
      </c>
      <c r="H23" s="12">
        <v>0</v>
      </c>
      <c r="I23" s="39" t="s">
        <v>168</v>
      </c>
    </row>
    <row r="24" spans="1:10" ht="48" customHeight="1" x14ac:dyDescent="0.2">
      <c r="A24" s="2">
        <v>841</v>
      </c>
      <c r="B24" s="43" t="s">
        <v>98</v>
      </c>
      <c r="C24" s="39" t="s">
        <v>99</v>
      </c>
      <c r="D24" s="27" t="s">
        <v>45</v>
      </c>
      <c r="E24" s="27" t="s">
        <v>39</v>
      </c>
      <c r="F24" s="48">
        <v>55432.08</v>
      </c>
      <c r="G24" s="29">
        <v>0</v>
      </c>
      <c r="H24" s="12">
        <v>0</v>
      </c>
      <c r="I24" s="56" t="s">
        <v>173</v>
      </c>
    </row>
    <row r="25" spans="1:10" ht="48" customHeight="1" x14ac:dyDescent="0.2">
      <c r="A25" s="2">
        <v>841</v>
      </c>
      <c r="B25" s="43" t="s">
        <v>98</v>
      </c>
      <c r="C25" s="69" t="s">
        <v>99</v>
      </c>
      <c r="D25" s="27" t="s">
        <v>45</v>
      </c>
      <c r="E25" s="27" t="s">
        <v>188</v>
      </c>
      <c r="F25" s="48">
        <v>2217</v>
      </c>
      <c r="G25" s="29"/>
      <c r="H25" s="12"/>
      <c r="I25" s="66" t="s">
        <v>192</v>
      </c>
    </row>
    <row r="26" spans="1:10" ht="48" customHeight="1" x14ac:dyDescent="0.2">
      <c r="A26" s="2">
        <v>841</v>
      </c>
      <c r="B26" s="43" t="s">
        <v>98</v>
      </c>
      <c r="C26" s="69" t="s">
        <v>99</v>
      </c>
      <c r="D26" s="27" t="s">
        <v>45</v>
      </c>
      <c r="E26" s="27" t="s">
        <v>73</v>
      </c>
      <c r="F26" s="48">
        <v>50000</v>
      </c>
      <c r="G26" s="29"/>
      <c r="H26" s="12"/>
      <c r="I26" s="66" t="s">
        <v>191</v>
      </c>
    </row>
    <row r="27" spans="1:10" ht="75.75" customHeight="1" x14ac:dyDescent="0.2">
      <c r="A27" s="2">
        <v>841</v>
      </c>
      <c r="B27" s="43" t="s">
        <v>152</v>
      </c>
      <c r="C27" s="53" t="s">
        <v>151</v>
      </c>
      <c r="D27" s="27" t="s">
        <v>14</v>
      </c>
      <c r="E27" s="27" t="s">
        <v>96</v>
      </c>
      <c r="F27" s="48">
        <v>-5000000</v>
      </c>
      <c r="G27" s="29">
        <v>5000000</v>
      </c>
      <c r="H27" s="12">
        <v>0</v>
      </c>
      <c r="I27" s="54" t="s">
        <v>62</v>
      </c>
    </row>
    <row r="28" spans="1:10" ht="71.25" customHeight="1" x14ac:dyDescent="0.2">
      <c r="A28" s="2">
        <v>841</v>
      </c>
      <c r="B28" s="43" t="s">
        <v>98</v>
      </c>
      <c r="C28" s="39" t="s">
        <v>97</v>
      </c>
      <c r="D28" s="27" t="s">
        <v>14</v>
      </c>
      <c r="E28" s="27" t="s">
        <v>73</v>
      </c>
      <c r="F28" s="48">
        <v>1070000</v>
      </c>
      <c r="G28" s="29">
        <v>0</v>
      </c>
      <c r="H28" s="12">
        <v>0</v>
      </c>
      <c r="I28" s="39" t="s">
        <v>174</v>
      </c>
    </row>
    <row r="29" spans="1:10" ht="90" customHeight="1" x14ac:dyDescent="0.2">
      <c r="A29" s="2">
        <v>841</v>
      </c>
      <c r="B29" s="43" t="s">
        <v>101</v>
      </c>
      <c r="C29" s="39" t="s">
        <v>100</v>
      </c>
      <c r="D29" s="27" t="s">
        <v>102</v>
      </c>
      <c r="E29" s="27" t="s">
        <v>31</v>
      </c>
      <c r="F29" s="48">
        <v>2651000</v>
      </c>
      <c r="G29" s="29">
        <v>0</v>
      </c>
      <c r="H29" s="12">
        <v>0</v>
      </c>
      <c r="I29" s="70" t="s">
        <v>180</v>
      </c>
    </row>
    <row r="30" spans="1:10" ht="84" customHeight="1" x14ac:dyDescent="0.2">
      <c r="A30" s="2">
        <v>841</v>
      </c>
      <c r="B30" s="43" t="s">
        <v>104</v>
      </c>
      <c r="C30" s="39" t="s">
        <v>103</v>
      </c>
      <c r="D30" s="27" t="s">
        <v>40</v>
      </c>
      <c r="E30" s="27" t="s">
        <v>31</v>
      </c>
      <c r="F30" s="48">
        <v>2856000</v>
      </c>
      <c r="G30" s="29">
        <v>0</v>
      </c>
      <c r="H30" s="12">
        <v>0</v>
      </c>
      <c r="I30" s="70" t="s">
        <v>179</v>
      </c>
    </row>
    <row r="31" spans="1:10" ht="105" customHeight="1" x14ac:dyDescent="0.2">
      <c r="A31" s="2">
        <v>841</v>
      </c>
      <c r="B31" s="43" t="s">
        <v>35</v>
      </c>
      <c r="C31" s="39" t="s">
        <v>34</v>
      </c>
      <c r="D31" s="27" t="s">
        <v>40</v>
      </c>
      <c r="E31" s="27" t="s">
        <v>31</v>
      </c>
      <c r="F31" s="48">
        <v>12556000</v>
      </c>
      <c r="G31" s="29">
        <v>0</v>
      </c>
      <c r="H31" s="12">
        <v>0</v>
      </c>
      <c r="I31" s="70" t="s">
        <v>190</v>
      </c>
    </row>
    <row r="32" spans="1:10" ht="51.75" customHeight="1" x14ac:dyDescent="0.2">
      <c r="A32" s="2">
        <v>841</v>
      </c>
      <c r="B32" s="43" t="s">
        <v>75</v>
      </c>
      <c r="C32" s="52" t="s">
        <v>70</v>
      </c>
      <c r="D32" s="27" t="s">
        <v>105</v>
      </c>
      <c r="E32" s="27" t="s">
        <v>65</v>
      </c>
      <c r="F32" s="48">
        <v>-385557.89</v>
      </c>
      <c r="G32" s="29">
        <v>0</v>
      </c>
      <c r="H32" s="12">
        <v>0</v>
      </c>
      <c r="I32" s="54" t="s">
        <v>78</v>
      </c>
    </row>
    <row r="33" spans="1:9" ht="45.75" customHeight="1" x14ac:dyDescent="0.2">
      <c r="A33" s="2">
        <v>841</v>
      </c>
      <c r="B33" s="43" t="s">
        <v>75</v>
      </c>
      <c r="C33" s="52" t="s">
        <v>70</v>
      </c>
      <c r="D33" s="27" t="s">
        <v>105</v>
      </c>
      <c r="E33" s="27" t="s">
        <v>66</v>
      </c>
      <c r="F33" s="48">
        <v>-120442.55</v>
      </c>
      <c r="G33" s="29">
        <v>0</v>
      </c>
      <c r="H33" s="12">
        <v>0</v>
      </c>
      <c r="I33" s="54" t="s">
        <v>78</v>
      </c>
    </row>
    <row r="34" spans="1:9" ht="66" customHeight="1" x14ac:dyDescent="0.2">
      <c r="A34" s="2">
        <v>841</v>
      </c>
      <c r="B34" s="43" t="s">
        <v>107</v>
      </c>
      <c r="C34" s="39" t="s">
        <v>106</v>
      </c>
      <c r="D34" s="27" t="s">
        <v>105</v>
      </c>
      <c r="E34" s="27" t="s">
        <v>65</v>
      </c>
      <c r="F34" s="48">
        <v>1000000</v>
      </c>
      <c r="G34" s="29">
        <v>0</v>
      </c>
      <c r="H34" s="12">
        <v>0</v>
      </c>
      <c r="I34" s="55" t="s">
        <v>79</v>
      </c>
    </row>
    <row r="35" spans="1:9" ht="57.75" customHeight="1" x14ac:dyDescent="0.2">
      <c r="A35" s="2">
        <v>841</v>
      </c>
      <c r="B35" s="43" t="s">
        <v>107</v>
      </c>
      <c r="C35" s="39" t="s">
        <v>106</v>
      </c>
      <c r="D35" s="27" t="s">
        <v>105</v>
      </c>
      <c r="E35" s="27" t="s">
        <v>66</v>
      </c>
      <c r="F35" s="48">
        <v>265000</v>
      </c>
      <c r="G35" s="29">
        <v>0</v>
      </c>
      <c r="H35" s="12">
        <v>0</v>
      </c>
      <c r="I35" s="55" t="s">
        <v>80</v>
      </c>
    </row>
    <row r="36" spans="1:9" ht="57.75" customHeight="1" x14ac:dyDescent="0.2">
      <c r="A36" s="2">
        <v>841</v>
      </c>
      <c r="B36" s="43" t="s">
        <v>155</v>
      </c>
      <c r="C36" s="52" t="s">
        <v>154</v>
      </c>
      <c r="D36" s="27" t="s">
        <v>153</v>
      </c>
      <c r="E36" s="27" t="s">
        <v>156</v>
      </c>
      <c r="F36" s="48">
        <v>71626.3</v>
      </c>
      <c r="G36" s="29">
        <v>0</v>
      </c>
      <c r="H36" s="12">
        <v>0</v>
      </c>
      <c r="I36" s="52" t="s">
        <v>165</v>
      </c>
    </row>
    <row r="37" spans="1:9" ht="80.25" customHeight="1" x14ac:dyDescent="0.2">
      <c r="A37" s="2">
        <v>841</v>
      </c>
      <c r="B37" s="43" t="s">
        <v>37</v>
      </c>
      <c r="C37" s="39" t="s">
        <v>36</v>
      </c>
      <c r="D37" s="27" t="s">
        <v>41</v>
      </c>
      <c r="E37" s="27" t="s">
        <v>42</v>
      </c>
      <c r="F37" s="48">
        <v>-2003100</v>
      </c>
      <c r="G37" s="29">
        <v>0</v>
      </c>
      <c r="H37" s="12">
        <v>0</v>
      </c>
      <c r="I37" s="39" t="s">
        <v>62</v>
      </c>
    </row>
    <row r="38" spans="1:9" ht="80.25" customHeight="1" x14ac:dyDescent="0.2">
      <c r="A38" s="2">
        <v>841</v>
      </c>
      <c r="B38" s="15" t="s">
        <v>37</v>
      </c>
      <c r="C38" s="40" t="s">
        <v>36</v>
      </c>
      <c r="D38" s="27" t="s">
        <v>41</v>
      </c>
      <c r="E38" s="27" t="s">
        <v>43</v>
      </c>
      <c r="F38" s="48">
        <v>-1000000</v>
      </c>
      <c r="G38" s="29">
        <v>0</v>
      </c>
      <c r="H38" s="12">
        <v>0</v>
      </c>
      <c r="I38" s="39" t="s">
        <v>62</v>
      </c>
    </row>
    <row r="39" spans="1:9" ht="67.5" customHeight="1" x14ac:dyDescent="0.2">
      <c r="A39" s="2">
        <v>841</v>
      </c>
      <c r="B39" s="15" t="s">
        <v>116</v>
      </c>
      <c r="C39" s="40" t="s">
        <v>115</v>
      </c>
      <c r="D39" s="27" t="s">
        <v>41</v>
      </c>
      <c r="E39" s="27" t="s">
        <v>117</v>
      </c>
      <c r="F39" s="48">
        <v>-5167800</v>
      </c>
      <c r="G39" s="29">
        <v>0</v>
      </c>
      <c r="H39" s="12">
        <v>0</v>
      </c>
      <c r="I39" s="95" t="s">
        <v>114</v>
      </c>
    </row>
    <row r="40" spans="1:9" ht="72.75" customHeight="1" x14ac:dyDescent="0.2">
      <c r="A40" s="2">
        <v>841</v>
      </c>
      <c r="B40" s="15" t="s">
        <v>116</v>
      </c>
      <c r="C40" s="40" t="s">
        <v>115</v>
      </c>
      <c r="D40" s="27" t="s">
        <v>41</v>
      </c>
      <c r="E40" s="27" t="s">
        <v>118</v>
      </c>
      <c r="F40" s="48">
        <v>5167800</v>
      </c>
      <c r="G40" s="29">
        <v>0</v>
      </c>
      <c r="H40" s="12">
        <v>0</v>
      </c>
      <c r="I40" s="96"/>
    </row>
    <row r="41" spans="1:9" ht="80.25" customHeight="1" x14ac:dyDescent="0.2">
      <c r="A41" s="2">
        <v>841</v>
      </c>
      <c r="B41" s="15" t="s">
        <v>109</v>
      </c>
      <c r="C41" s="40" t="s">
        <v>108</v>
      </c>
      <c r="D41" s="27" t="s">
        <v>86</v>
      </c>
      <c r="E41" s="27" t="s">
        <v>39</v>
      </c>
      <c r="F41" s="48">
        <v>14000</v>
      </c>
      <c r="G41" s="29">
        <v>0</v>
      </c>
      <c r="H41" s="12">
        <v>0</v>
      </c>
      <c r="I41" s="39" t="s">
        <v>110</v>
      </c>
    </row>
    <row r="42" spans="1:9" ht="73.5" customHeight="1" x14ac:dyDescent="0.2">
      <c r="A42" s="2">
        <v>841</v>
      </c>
      <c r="B42" s="15" t="s">
        <v>98</v>
      </c>
      <c r="C42" s="40" t="s">
        <v>97</v>
      </c>
      <c r="D42" s="27" t="s">
        <v>86</v>
      </c>
      <c r="E42" s="27" t="s">
        <v>73</v>
      </c>
      <c r="F42" s="48">
        <v>240000</v>
      </c>
      <c r="G42" s="29">
        <v>0</v>
      </c>
      <c r="H42" s="12">
        <v>0</v>
      </c>
      <c r="I42" s="39" t="s">
        <v>176</v>
      </c>
    </row>
    <row r="43" spans="1:9" ht="41.25" customHeight="1" x14ac:dyDescent="0.2">
      <c r="A43" s="2">
        <v>841</v>
      </c>
      <c r="B43" s="15" t="s">
        <v>112</v>
      </c>
      <c r="C43" s="40" t="s">
        <v>111</v>
      </c>
      <c r="D43" s="27" t="s">
        <v>113</v>
      </c>
      <c r="E43" s="27" t="s">
        <v>67</v>
      </c>
      <c r="F43" s="48">
        <v>-200887</v>
      </c>
      <c r="G43" s="29">
        <v>0</v>
      </c>
      <c r="H43" s="12">
        <v>0</v>
      </c>
      <c r="I43" s="39" t="s">
        <v>78</v>
      </c>
    </row>
    <row r="44" spans="1:9" ht="54.75" customHeight="1" x14ac:dyDescent="0.2">
      <c r="A44" s="2">
        <v>841</v>
      </c>
      <c r="B44" s="15" t="s">
        <v>112</v>
      </c>
      <c r="C44" s="40" t="s">
        <v>111</v>
      </c>
      <c r="D44" s="27" t="s">
        <v>113</v>
      </c>
      <c r="E44" s="27" t="s">
        <v>39</v>
      </c>
      <c r="F44" s="48">
        <v>100887</v>
      </c>
      <c r="G44" s="29">
        <v>0</v>
      </c>
      <c r="H44" s="12">
        <v>0</v>
      </c>
      <c r="I44" s="39" t="s">
        <v>167</v>
      </c>
    </row>
    <row r="45" spans="1:9" s="7" customFormat="1" ht="15" customHeight="1" x14ac:dyDescent="0.2">
      <c r="A45" s="90" t="s">
        <v>4</v>
      </c>
      <c r="B45" s="91"/>
      <c r="C45" s="91"/>
      <c r="D45" s="91"/>
      <c r="E45" s="92"/>
      <c r="F45" s="31">
        <f>SUBTOTAL(9,F8:F44)</f>
        <v>11823296.859999999</v>
      </c>
      <c r="G45" s="31">
        <f>SUBTOTAL(9,G8:G44)</f>
        <v>5000000</v>
      </c>
      <c r="H45" s="11">
        <f>SUBTOTAL(9,H38:H38)</f>
        <v>0</v>
      </c>
      <c r="I45" s="14"/>
    </row>
    <row r="46" spans="1:9" s="7" customFormat="1" ht="14.45" customHeight="1" x14ac:dyDescent="0.2">
      <c r="A46" s="81" t="s">
        <v>5</v>
      </c>
      <c r="B46" s="82"/>
      <c r="C46" s="82"/>
      <c r="D46" s="82"/>
      <c r="E46" s="83"/>
      <c r="F46" s="32">
        <f>SUBTOTAL(9,F8:F44)</f>
        <v>11823296.859999999</v>
      </c>
      <c r="G46" s="32">
        <f t="shared" ref="G46:H46" si="0">G45</f>
        <v>5000000</v>
      </c>
      <c r="H46" s="8">
        <f t="shared" si="0"/>
        <v>0</v>
      </c>
      <c r="I46" s="9"/>
    </row>
    <row r="47" spans="1:9" s="7" customFormat="1" ht="14.45" customHeight="1" x14ac:dyDescent="0.2">
      <c r="A47" s="71" t="s">
        <v>20</v>
      </c>
      <c r="B47" s="72"/>
      <c r="C47" s="72"/>
      <c r="D47" s="72"/>
      <c r="E47" s="72"/>
      <c r="F47" s="87"/>
      <c r="G47" s="88"/>
      <c r="H47" s="8"/>
      <c r="I47" s="10"/>
    </row>
    <row r="48" spans="1:9" s="7" customFormat="1" ht="14.45" customHeight="1" x14ac:dyDescent="0.2">
      <c r="A48" s="74" t="s">
        <v>21</v>
      </c>
      <c r="B48" s="74"/>
      <c r="C48" s="74"/>
      <c r="D48" s="74"/>
      <c r="E48" s="74"/>
      <c r="F48" s="75"/>
      <c r="G48" s="75"/>
      <c r="H48" s="74"/>
      <c r="I48" s="10"/>
    </row>
    <row r="49" spans="1:9" s="19" customFormat="1" ht="49.5" customHeight="1" x14ac:dyDescent="0.2">
      <c r="A49" s="42">
        <v>842</v>
      </c>
      <c r="B49" s="41" t="s">
        <v>120</v>
      </c>
      <c r="C49" s="17" t="s">
        <v>119</v>
      </c>
      <c r="D49" s="27" t="s">
        <v>121</v>
      </c>
      <c r="E49" s="42">
        <v>121</v>
      </c>
      <c r="F49" s="33">
        <v>739607.68</v>
      </c>
      <c r="G49" s="33">
        <v>0</v>
      </c>
      <c r="H49" s="18">
        <v>0</v>
      </c>
      <c r="I49" s="39" t="s">
        <v>79</v>
      </c>
    </row>
    <row r="50" spans="1:9" s="19" customFormat="1" ht="52.5" customHeight="1" x14ac:dyDescent="0.2">
      <c r="A50" s="42">
        <v>842</v>
      </c>
      <c r="B50" s="41" t="s">
        <v>120</v>
      </c>
      <c r="C50" s="41" t="s">
        <v>119</v>
      </c>
      <c r="D50" s="27" t="s">
        <v>121</v>
      </c>
      <c r="E50" s="42">
        <v>129</v>
      </c>
      <c r="F50" s="33">
        <v>223339.73</v>
      </c>
      <c r="G50" s="33">
        <v>0</v>
      </c>
      <c r="H50" s="18">
        <v>0</v>
      </c>
      <c r="I50" s="39" t="s">
        <v>80</v>
      </c>
    </row>
    <row r="51" spans="1:9" s="19" customFormat="1" ht="52.5" customHeight="1" x14ac:dyDescent="0.2">
      <c r="A51" s="42">
        <v>842</v>
      </c>
      <c r="B51" s="41" t="s">
        <v>120</v>
      </c>
      <c r="C51" s="41" t="s">
        <v>119</v>
      </c>
      <c r="D51" s="27" t="s">
        <v>121</v>
      </c>
      <c r="E51" s="42">
        <v>244</v>
      </c>
      <c r="F51" s="33">
        <v>-1200</v>
      </c>
      <c r="G51" s="33">
        <v>0</v>
      </c>
      <c r="H51" s="18">
        <v>0</v>
      </c>
      <c r="I51" s="97" t="s">
        <v>166</v>
      </c>
    </row>
    <row r="52" spans="1:9" s="19" customFormat="1" ht="52.5" customHeight="1" x14ac:dyDescent="0.2">
      <c r="A52" s="42">
        <v>842</v>
      </c>
      <c r="B52" s="41" t="s">
        <v>120</v>
      </c>
      <c r="C52" s="41" t="s">
        <v>119</v>
      </c>
      <c r="D52" s="27" t="s">
        <v>121</v>
      </c>
      <c r="E52" s="42">
        <v>852</v>
      </c>
      <c r="F52" s="33">
        <v>1200</v>
      </c>
      <c r="G52" s="33">
        <v>0</v>
      </c>
      <c r="H52" s="18">
        <v>0</v>
      </c>
      <c r="I52" s="98"/>
    </row>
    <row r="53" spans="1:9" s="19" customFormat="1" ht="112.5" customHeight="1" x14ac:dyDescent="0.2">
      <c r="A53" s="42">
        <v>842</v>
      </c>
      <c r="B53" s="41" t="s">
        <v>22</v>
      </c>
      <c r="C53" s="41" t="s">
        <v>23</v>
      </c>
      <c r="D53" s="27" t="s">
        <v>24</v>
      </c>
      <c r="E53" s="42">
        <v>540</v>
      </c>
      <c r="F53" s="33">
        <v>29900000</v>
      </c>
      <c r="G53" s="33">
        <v>0</v>
      </c>
      <c r="H53" s="18">
        <v>0</v>
      </c>
      <c r="I53" s="50" t="s">
        <v>159</v>
      </c>
    </row>
    <row r="54" spans="1:9" s="7" customFormat="1" ht="14.45" customHeight="1" x14ac:dyDescent="0.2">
      <c r="A54" s="71" t="s">
        <v>4</v>
      </c>
      <c r="B54" s="72"/>
      <c r="C54" s="72"/>
      <c r="D54" s="72"/>
      <c r="E54" s="72"/>
      <c r="F54" s="34">
        <f>SUBTOTAL(9,F49:F53)</f>
        <v>30862947.41</v>
      </c>
      <c r="G54" s="34">
        <f>SUBTOTAL(9,G49:G53)</f>
        <v>0</v>
      </c>
      <c r="H54" s="34">
        <f>SUBTOTAL(9,H49:H53)</f>
        <v>0</v>
      </c>
      <c r="I54" s="10"/>
    </row>
    <row r="55" spans="1:9" s="7" customFormat="1" ht="14.45" customHeight="1" x14ac:dyDescent="0.2">
      <c r="A55" s="71" t="s">
        <v>5</v>
      </c>
      <c r="B55" s="72"/>
      <c r="C55" s="72"/>
      <c r="D55" s="16"/>
      <c r="E55" s="16"/>
      <c r="F55" s="34">
        <f>F54</f>
        <v>30862947.41</v>
      </c>
      <c r="G55" s="34">
        <f t="shared" ref="G55:H55" si="1">G54</f>
        <v>0</v>
      </c>
      <c r="H55" s="34">
        <f t="shared" si="1"/>
        <v>0</v>
      </c>
      <c r="I55" s="10"/>
    </row>
    <row r="56" spans="1:9" s="7" customFormat="1" ht="14.45" customHeight="1" x14ac:dyDescent="0.2">
      <c r="A56" s="71" t="s">
        <v>143</v>
      </c>
      <c r="B56" s="72"/>
      <c r="C56" s="72"/>
      <c r="D56" s="72"/>
      <c r="E56" s="72"/>
      <c r="F56" s="72"/>
      <c r="G56" s="73"/>
      <c r="H56" s="8"/>
      <c r="I56" s="10"/>
    </row>
    <row r="57" spans="1:9" s="7" customFormat="1" ht="14.45" customHeight="1" x14ac:dyDescent="0.2">
      <c r="A57" s="71" t="s">
        <v>25</v>
      </c>
      <c r="B57" s="72"/>
      <c r="C57" s="72"/>
      <c r="D57" s="72"/>
      <c r="E57" s="72"/>
      <c r="F57" s="72"/>
      <c r="G57" s="72"/>
      <c r="H57" s="73"/>
      <c r="I57" s="10"/>
    </row>
    <row r="58" spans="1:9" ht="48.75" customHeight="1" x14ac:dyDescent="0.2">
      <c r="A58" s="2">
        <v>844</v>
      </c>
      <c r="B58" s="5" t="s">
        <v>144</v>
      </c>
      <c r="C58" s="38" t="s">
        <v>70</v>
      </c>
      <c r="D58" s="44" t="s">
        <v>145</v>
      </c>
      <c r="E58" s="44" t="s">
        <v>65</v>
      </c>
      <c r="F58" s="30">
        <v>233551.63</v>
      </c>
      <c r="G58" s="30">
        <v>0</v>
      </c>
      <c r="H58" s="3">
        <v>0</v>
      </c>
      <c r="I58" s="41" t="s">
        <v>68</v>
      </c>
    </row>
    <row r="59" spans="1:9" ht="51" customHeight="1" x14ac:dyDescent="0.2">
      <c r="A59" s="2">
        <v>844</v>
      </c>
      <c r="B59" s="5" t="s">
        <v>144</v>
      </c>
      <c r="C59" s="38" t="s">
        <v>70</v>
      </c>
      <c r="D59" s="44" t="s">
        <v>145</v>
      </c>
      <c r="E59" s="44" t="s">
        <v>66</v>
      </c>
      <c r="F59" s="30">
        <v>65507.89</v>
      </c>
      <c r="G59" s="30">
        <v>0</v>
      </c>
      <c r="H59" s="3">
        <v>0</v>
      </c>
      <c r="I59" s="41" t="s">
        <v>79</v>
      </c>
    </row>
    <row r="60" spans="1:9" ht="150" customHeight="1" x14ac:dyDescent="0.2">
      <c r="A60" s="2">
        <v>844</v>
      </c>
      <c r="B60" s="5" t="s">
        <v>144</v>
      </c>
      <c r="C60" s="38" t="s">
        <v>70</v>
      </c>
      <c r="D60" s="44" t="s">
        <v>145</v>
      </c>
      <c r="E60" s="44" t="s">
        <v>39</v>
      </c>
      <c r="F60" s="30">
        <v>54331.66</v>
      </c>
      <c r="G60" s="30">
        <v>0</v>
      </c>
      <c r="H60" s="3">
        <v>0</v>
      </c>
      <c r="I60" s="58" t="s">
        <v>177</v>
      </c>
    </row>
    <row r="61" spans="1:9" ht="46.5" customHeight="1" x14ac:dyDescent="0.2">
      <c r="A61" s="2">
        <v>844</v>
      </c>
      <c r="B61" s="5" t="s">
        <v>144</v>
      </c>
      <c r="C61" s="38" t="s">
        <v>70</v>
      </c>
      <c r="D61" s="44" t="s">
        <v>145</v>
      </c>
      <c r="E61" s="44" t="s">
        <v>72</v>
      </c>
      <c r="F61" s="30">
        <v>-1088</v>
      </c>
      <c r="G61" s="30">
        <v>0</v>
      </c>
      <c r="H61" s="3">
        <v>0</v>
      </c>
      <c r="I61" s="51" t="s">
        <v>78</v>
      </c>
    </row>
    <row r="62" spans="1:9" ht="45.75" customHeight="1" x14ac:dyDescent="0.2">
      <c r="A62" s="2">
        <v>844</v>
      </c>
      <c r="B62" s="5" t="s">
        <v>144</v>
      </c>
      <c r="C62" s="38" t="s">
        <v>70</v>
      </c>
      <c r="D62" s="44" t="s">
        <v>145</v>
      </c>
      <c r="E62" s="44" t="s">
        <v>73</v>
      </c>
      <c r="F62" s="30">
        <v>-1967.7</v>
      </c>
      <c r="G62" s="30">
        <v>0</v>
      </c>
      <c r="H62" s="3">
        <v>0</v>
      </c>
      <c r="I62" s="51" t="s">
        <v>78</v>
      </c>
    </row>
    <row r="63" spans="1:9" ht="45.75" customHeight="1" x14ac:dyDescent="0.2">
      <c r="A63" s="2">
        <v>844</v>
      </c>
      <c r="B63" s="5" t="s">
        <v>146</v>
      </c>
      <c r="C63" s="38" t="s">
        <v>87</v>
      </c>
      <c r="D63" s="44" t="s">
        <v>89</v>
      </c>
      <c r="E63" s="44" t="s">
        <v>39</v>
      </c>
      <c r="F63" s="30">
        <v>69670</v>
      </c>
      <c r="G63" s="30">
        <v>0</v>
      </c>
      <c r="H63" s="3">
        <v>0</v>
      </c>
      <c r="I63" s="51" t="s">
        <v>164</v>
      </c>
    </row>
    <row r="64" spans="1:9" s="7" customFormat="1" ht="20.25" customHeight="1" x14ac:dyDescent="0.2">
      <c r="A64" s="71" t="s">
        <v>4</v>
      </c>
      <c r="B64" s="72"/>
      <c r="C64" s="72"/>
      <c r="D64" s="72"/>
      <c r="E64" s="72"/>
      <c r="F64" s="34">
        <f>SUBTOTAL(9,F58:F63)</f>
        <v>420005.48000000004</v>
      </c>
      <c r="G64" s="34">
        <f>SUBTOTAL(9,G58:G63)</f>
        <v>0</v>
      </c>
      <c r="H64" s="34">
        <f>SUBTOTAL(9,H58:H63)</f>
        <v>0</v>
      </c>
      <c r="I64" s="10"/>
    </row>
    <row r="65" spans="1:9" s="7" customFormat="1" ht="21" customHeight="1" x14ac:dyDescent="0.2">
      <c r="A65" s="71" t="s">
        <v>5</v>
      </c>
      <c r="B65" s="72"/>
      <c r="C65" s="72"/>
      <c r="D65" s="28"/>
      <c r="E65" s="28"/>
      <c r="F65" s="34">
        <f>F64</f>
        <v>420005.48000000004</v>
      </c>
      <c r="G65" s="34">
        <f t="shared" ref="G65:H65" si="2">G64</f>
        <v>0</v>
      </c>
      <c r="H65" s="34">
        <f t="shared" si="2"/>
        <v>0</v>
      </c>
      <c r="I65" s="10"/>
    </row>
    <row r="66" spans="1:9" s="7" customFormat="1" ht="14.45" customHeight="1" x14ac:dyDescent="0.2">
      <c r="A66" s="71" t="s">
        <v>15</v>
      </c>
      <c r="B66" s="72"/>
      <c r="C66" s="72"/>
      <c r="D66" s="72"/>
      <c r="E66" s="72"/>
      <c r="F66" s="72"/>
      <c r="G66" s="73"/>
      <c r="H66" s="8"/>
      <c r="I66" s="10"/>
    </row>
    <row r="67" spans="1:9" s="7" customFormat="1" ht="14.45" customHeight="1" x14ac:dyDescent="0.2">
      <c r="A67" s="71" t="s">
        <v>13</v>
      </c>
      <c r="B67" s="72"/>
      <c r="C67" s="72"/>
      <c r="D67" s="72"/>
      <c r="E67" s="72"/>
      <c r="F67" s="72"/>
      <c r="G67" s="72"/>
      <c r="H67" s="73"/>
      <c r="I67" s="10"/>
    </row>
    <row r="68" spans="1:9" ht="73.5" customHeight="1" x14ac:dyDescent="0.2">
      <c r="A68" s="2">
        <v>850</v>
      </c>
      <c r="B68" s="5" t="s">
        <v>46</v>
      </c>
      <c r="C68" s="38" t="s">
        <v>44</v>
      </c>
      <c r="D68" s="44" t="s">
        <v>45</v>
      </c>
      <c r="E68" s="44" t="s">
        <v>31</v>
      </c>
      <c r="F68" s="30">
        <v>27000000</v>
      </c>
      <c r="G68" s="30">
        <v>0</v>
      </c>
      <c r="H68" s="3">
        <v>0</v>
      </c>
      <c r="I68" s="43" t="s">
        <v>59</v>
      </c>
    </row>
    <row r="69" spans="1:9" ht="73.5" customHeight="1" x14ac:dyDescent="0.2">
      <c r="A69" s="2">
        <v>850</v>
      </c>
      <c r="B69" s="5" t="s">
        <v>123</v>
      </c>
      <c r="C69" s="38" t="s">
        <v>122</v>
      </c>
      <c r="D69" s="44" t="s">
        <v>45</v>
      </c>
      <c r="E69" s="44" t="s">
        <v>31</v>
      </c>
      <c r="F69" s="30">
        <v>600000</v>
      </c>
      <c r="G69" s="30">
        <v>0</v>
      </c>
      <c r="H69" s="3">
        <v>0</v>
      </c>
      <c r="I69" s="43" t="s">
        <v>175</v>
      </c>
    </row>
    <row r="70" spans="1:9" ht="53.25" customHeight="1" x14ac:dyDescent="0.2">
      <c r="A70" s="2">
        <v>850</v>
      </c>
      <c r="B70" s="5" t="s">
        <v>125</v>
      </c>
      <c r="C70" s="38" t="s">
        <v>124</v>
      </c>
      <c r="D70" s="44" t="s">
        <v>14</v>
      </c>
      <c r="E70" s="44" t="s">
        <v>29</v>
      </c>
      <c r="F70" s="30">
        <v>-28926.15</v>
      </c>
      <c r="G70" s="30">
        <v>0</v>
      </c>
      <c r="H70" s="3">
        <v>0</v>
      </c>
      <c r="I70" s="51" t="s">
        <v>78</v>
      </c>
    </row>
    <row r="71" spans="1:9" ht="86.25" customHeight="1" x14ac:dyDescent="0.2">
      <c r="A71" s="2">
        <v>850</v>
      </c>
      <c r="B71" s="5" t="s">
        <v>48</v>
      </c>
      <c r="C71" s="38" t="s">
        <v>47</v>
      </c>
      <c r="D71" s="44" t="s">
        <v>14</v>
      </c>
      <c r="E71" s="44" t="s">
        <v>31</v>
      </c>
      <c r="F71" s="30">
        <v>68899589</v>
      </c>
      <c r="G71" s="30">
        <v>0</v>
      </c>
      <c r="H71" s="3">
        <v>0</v>
      </c>
      <c r="I71" s="43" t="s">
        <v>189</v>
      </c>
    </row>
    <row r="72" spans="1:9" ht="86.25" customHeight="1" x14ac:dyDescent="0.2">
      <c r="A72" s="2">
        <v>850</v>
      </c>
      <c r="B72" s="5" t="s">
        <v>127</v>
      </c>
      <c r="C72" s="38" t="s">
        <v>126</v>
      </c>
      <c r="D72" s="44" t="s">
        <v>14</v>
      </c>
      <c r="E72" s="44" t="s">
        <v>29</v>
      </c>
      <c r="F72" s="30">
        <v>-156700</v>
      </c>
      <c r="G72" s="30">
        <v>0</v>
      </c>
      <c r="H72" s="3">
        <v>0</v>
      </c>
      <c r="I72" s="43" t="s">
        <v>110</v>
      </c>
    </row>
    <row r="73" spans="1:9" ht="168" customHeight="1" x14ac:dyDescent="0.2">
      <c r="A73" s="2">
        <v>850</v>
      </c>
      <c r="B73" s="5" t="s">
        <v>52</v>
      </c>
      <c r="C73" s="38" t="s">
        <v>51</v>
      </c>
      <c r="D73" s="44" t="s">
        <v>14</v>
      </c>
      <c r="E73" s="44" t="s">
        <v>53</v>
      </c>
      <c r="F73" s="30">
        <v>390600</v>
      </c>
      <c r="G73" s="30">
        <v>0</v>
      </c>
      <c r="H73" s="3">
        <v>0</v>
      </c>
      <c r="I73" s="43" t="s">
        <v>60</v>
      </c>
    </row>
    <row r="74" spans="1:9" ht="96" customHeight="1" x14ac:dyDescent="0.2">
      <c r="A74" s="2">
        <v>850</v>
      </c>
      <c r="B74" s="5" t="s">
        <v>50</v>
      </c>
      <c r="C74" s="38" t="s">
        <v>49</v>
      </c>
      <c r="D74" s="44" t="s">
        <v>14</v>
      </c>
      <c r="E74" s="44" t="s">
        <v>29</v>
      </c>
      <c r="F74" s="30">
        <v>1309651.55</v>
      </c>
      <c r="G74" s="30">
        <v>0</v>
      </c>
      <c r="H74" s="3">
        <v>0</v>
      </c>
      <c r="I74" s="43" t="s">
        <v>128</v>
      </c>
    </row>
    <row r="75" spans="1:9" ht="85.5" customHeight="1" x14ac:dyDescent="0.2">
      <c r="A75" s="2">
        <v>850</v>
      </c>
      <c r="B75" s="5" t="s">
        <v>30</v>
      </c>
      <c r="C75" s="38" t="s">
        <v>28</v>
      </c>
      <c r="D75" s="44" t="s">
        <v>14</v>
      </c>
      <c r="E75" s="44" t="s">
        <v>29</v>
      </c>
      <c r="F75" s="30">
        <v>8749440</v>
      </c>
      <c r="G75" s="30">
        <v>0</v>
      </c>
      <c r="H75" s="3">
        <v>0</v>
      </c>
      <c r="I75" s="43" t="s">
        <v>61</v>
      </c>
    </row>
    <row r="76" spans="1:9" ht="57" customHeight="1" x14ac:dyDescent="0.2">
      <c r="A76" s="2">
        <v>850</v>
      </c>
      <c r="B76" s="5" t="s">
        <v>158</v>
      </c>
      <c r="C76" s="53" t="s">
        <v>157</v>
      </c>
      <c r="D76" s="44" t="s">
        <v>14</v>
      </c>
      <c r="E76" s="44" t="s">
        <v>29</v>
      </c>
      <c r="F76" s="30">
        <v>-295021.21999999997</v>
      </c>
      <c r="G76" s="30"/>
      <c r="H76" s="3"/>
      <c r="I76" s="43" t="s">
        <v>163</v>
      </c>
    </row>
    <row r="77" spans="1:9" ht="70.5" customHeight="1" x14ac:dyDescent="0.2">
      <c r="A77" s="2">
        <v>850</v>
      </c>
      <c r="B77" s="5" t="s">
        <v>130</v>
      </c>
      <c r="C77" s="38" t="s">
        <v>131</v>
      </c>
      <c r="D77" s="44" t="s">
        <v>14</v>
      </c>
      <c r="E77" s="44" t="s">
        <v>31</v>
      </c>
      <c r="F77" s="30">
        <v>5400000</v>
      </c>
      <c r="G77" s="30">
        <v>0</v>
      </c>
      <c r="H77" s="3">
        <v>0</v>
      </c>
      <c r="I77" s="43" t="s">
        <v>178</v>
      </c>
    </row>
    <row r="78" spans="1:9" ht="90" customHeight="1" x14ac:dyDescent="0.2">
      <c r="A78" s="2">
        <v>850</v>
      </c>
      <c r="B78" s="5" t="s">
        <v>132</v>
      </c>
      <c r="C78" s="38" t="s">
        <v>100</v>
      </c>
      <c r="D78" s="44" t="s">
        <v>102</v>
      </c>
      <c r="E78" s="44" t="s">
        <v>31</v>
      </c>
      <c r="F78" s="30">
        <v>1320828.03</v>
      </c>
      <c r="G78" s="30">
        <v>0</v>
      </c>
      <c r="H78" s="3">
        <v>0</v>
      </c>
      <c r="I78" s="55" t="s">
        <v>170</v>
      </c>
    </row>
    <row r="79" spans="1:9" ht="99.75" customHeight="1" x14ac:dyDescent="0.2">
      <c r="A79" s="2">
        <v>850</v>
      </c>
      <c r="B79" s="5" t="s">
        <v>134</v>
      </c>
      <c r="C79" s="38" t="s">
        <v>133</v>
      </c>
      <c r="D79" s="44" t="s">
        <v>102</v>
      </c>
      <c r="E79" s="44" t="s">
        <v>31</v>
      </c>
      <c r="F79" s="30">
        <v>33246.67</v>
      </c>
      <c r="G79" s="30">
        <v>0</v>
      </c>
      <c r="H79" s="3">
        <v>0</v>
      </c>
      <c r="I79" s="55" t="s">
        <v>171</v>
      </c>
    </row>
    <row r="80" spans="1:9" ht="54" customHeight="1" x14ac:dyDescent="0.2">
      <c r="A80" s="2">
        <v>850</v>
      </c>
      <c r="B80" s="5" t="s">
        <v>56</v>
      </c>
      <c r="C80" s="38" t="s">
        <v>54</v>
      </c>
      <c r="D80" s="44" t="s">
        <v>55</v>
      </c>
      <c r="E80" s="44" t="s">
        <v>29</v>
      </c>
      <c r="F80" s="30">
        <v>-368874</v>
      </c>
      <c r="G80" s="30">
        <v>0</v>
      </c>
      <c r="H80" s="3">
        <v>0</v>
      </c>
      <c r="I80" s="43" t="s">
        <v>135</v>
      </c>
    </row>
    <row r="81" spans="1:9" ht="45.75" customHeight="1" x14ac:dyDescent="0.2">
      <c r="A81" s="2">
        <v>850</v>
      </c>
      <c r="B81" s="5" t="s">
        <v>137</v>
      </c>
      <c r="C81" s="38" t="s">
        <v>70</v>
      </c>
      <c r="D81" s="44" t="s">
        <v>136</v>
      </c>
      <c r="E81" s="44" t="s">
        <v>65</v>
      </c>
      <c r="F81" s="30">
        <v>51436.05</v>
      </c>
      <c r="G81" s="30">
        <v>0</v>
      </c>
      <c r="H81" s="3">
        <v>0</v>
      </c>
      <c r="I81" s="13" t="s">
        <v>79</v>
      </c>
    </row>
    <row r="82" spans="1:9" ht="41.25" customHeight="1" x14ac:dyDescent="0.2">
      <c r="A82" s="2">
        <v>850</v>
      </c>
      <c r="B82" s="5" t="s">
        <v>137</v>
      </c>
      <c r="C82" s="38" t="s">
        <v>70</v>
      </c>
      <c r="D82" s="44" t="s">
        <v>136</v>
      </c>
      <c r="E82" s="44" t="s">
        <v>66</v>
      </c>
      <c r="F82" s="30">
        <v>14336.22</v>
      </c>
      <c r="G82" s="30">
        <v>0</v>
      </c>
      <c r="H82" s="3">
        <v>0</v>
      </c>
      <c r="I82" s="13" t="s">
        <v>80</v>
      </c>
    </row>
    <row r="83" spans="1:9" ht="54.75" customHeight="1" x14ac:dyDescent="0.2">
      <c r="A83" s="2">
        <v>850</v>
      </c>
      <c r="B83" s="5" t="s">
        <v>138</v>
      </c>
      <c r="C83" s="38" t="s">
        <v>106</v>
      </c>
      <c r="D83" s="44" t="s">
        <v>136</v>
      </c>
      <c r="E83" s="44" t="s">
        <v>65</v>
      </c>
      <c r="F83" s="30">
        <v>3208000</v>
      </c>
      <c r="G83" s="30">
        <v>0</v>
      </c>
      <c r="H83" s="3">
        <v>0</v>
      </c>
      <c r="I83" s="13" t="s">
        <v>79</v>
      </c>
    </row>
    <row r="84" spans="1:9" ht="52.5" customHeight="1" x14ac:dyDescent="0.2">
      <c r="A84" s="2">
        <v>850</v>
      </c>
      <c r="B84" s="5" t="s">
        <v>138</v>
      </c>
      <c r="C84" s="38" t="s">
        <v>106</v>
      </c>
      <c r="D84" s="44" t="s">
        <v>136</v>
      </c>
      <c r="E84" s="44" t="s">
        <v>66</v>
      </c>
      <c r="F84" s="30">
        <v>910482.39</v>
      </c>
      <c r="G84" s="30">
        <v>0</v>
      </c>
      <c r="H84" s="3">
        <v>0</v>
      </c>
      <c r="I84" s="13" t="s">
        <v>80</v>
      </c>
    </row>
    <row r="85" spans="1:9" ht="52.5" customHeight="1" x14ac:dyDescent="0.2">
      <c r="A85" s="2">
        <v>850</v>
      </c>
      <c r="B85" s="5" t="s">
        <v>138</v>
      </c>
      <c r="C85" s="38" t="s">
        <v>106</v>
      </c>
      <c r="D85" s="44" t="s">
        <v>136</v>
      </c>
      <c r="E85" s="44" t="s">
        <v>39</v>
      </c>
      <c r="F85" s="30">
        <v>-1190482.3899999999</v>
      </c>
      <c r="G85" s="30">
        <v>0</v>
      </c>
      <c r="H85" s="3">
        <v>0</v>
      </c>
      <c r="I85" s="43" t="s">
        <v>78</v>
      </c>
    </row>
    <row r="86" spans="1:9" ht="88.5" customHeight="1" x14ac:dyDescent="0.2">
      <c r="A86" s="2">
        <v>850</v>
      </c>
      <c r="B86" s="5" t="s">
        <v>127</v>
      </c>
      <c r="C86" s="38" t="s">
        <v>126</v>
      </c>
      <c r="D86" s="44" t="s">
        <v>136</v>
      </c>
      <c r="E86" s="44" t="s">
        <v>139</v>
      </c>
      <c r="F86" s="30">
        <v>63000</v>
      </c>
      <c r="G86" s="30">
        <v>0</v>
      </c>
      <c r="H86" s="3">
        <v>0</v>
      </c>
      <c r="I86" s="43" t="s">
        <v>161</v>
      </c>
    </row>
    <row r="87" spans="1:9" ht="86.25" customHeight="1" x14ac:dyDescent="0.2">
      <c r="A87" s="2">
        <v>850</v>
      </c>
      <c r="B87" s="5" t="s">
        <v>58</v>
      </c>
      <c r="C87" s="38" t="s">
        <v>57</v>
      </c>
      <c r="D87" s="44" t="s">
        <v>41</v>
      </c>
      <c r="E87" s="44" t="s">
        <v>43</v>
      </c>
      <c r="F87" s="30">
        <v>-102000</v>
      </c>
      <c r="G87" s="30">
        <v>0</v>
      </c>
      <c r="H87" s="3">
        <v>0</v>
      </c>
      <c r="I87" s="43" t="s">
        <v>129</v>
      </c>
    </row>
    <row r="88" spans="1:9" ht="81.75" customHeight="1" x14ac:dyDescent="0.2">
      <c r="A88" s="22">
        <v>850</v>
      </c>
      <c r="B88" s="22" t="s">
        <v>132</v>
      </c>
      <c r="C88" s="22" t="s">
        <v>147</v>
      </c>
      <c r="D88" s="45">
        <v>1102</v>
      </c>
      <c r="E88" s="45">
        <v>611</v>
      </c>
      <c r="F88" s="29">
        <v>5940000</v>
      </c>
      <c r="G88" s="30">
        <v>0</v>
      </c>
      <c r="H88" s="3">
        <v>0</v>
      </c>
      <c r="I88" s="55" t="s">
        <v>169</v>
      </c>
    </row>
    <row r="89" spans="1:9" s="7" customFormat="1" ht="18.75" customHeight="1" x14ac:dyDescent="0.2">
      <c r="A89" s="81" t="s">
        <v>4</v>
      </c>
      <c r="B89" s="82"/>
      <c r="C89" s="82"/>
      <c r="D89" s="82"/>
      <c r="E89" s="83"/>
      <c r="F89" s="32">
        <f>SUBTOTAL(9,F68:F88)</f>
        <v>121748606.14999999</v>
      </c>
      <c r="G89" s="32">
        <f>SUBTOTAL(9,G68:G88)</f>
        <v>0</v>
      </c>
      <c r="H89" s="32">
        <f>SUBTOTAL(9,H68:H88)</f>
        <v>0</v>
      </c>
      <c r="I89" s="9"/>
    </row>
    <row r="90" spans="1:9" s="7" customFormat="1" ht="24" customHeight="1" x14ac:dyDescent="0.2">
      <c r="A90" s="81" t="s">
        <v>5</v>
      </c>
      <c r="B90" s="82"/>
      <c r="C90" s="82"/>
      <c r="D90" s="82"/>
      <c r="E90" s="83"/>
      <c r="F90" s="32">
        <f>F89</f>
        <v>121748606.14999999</v>
      </c>
      <c r="G90" s="32">
        <f t="shared" ref="G90:H90" si="3">G89</f>
        <v>0</v>
      </c>
      <c r="H90" s="32">
        <f t="shared" si="3"/>
        <v>0</v>
      </c>
      <c r="I90" s="9"/>
    </row>
    <row r="91" spans="1:9" s="7" customFormat="1" ht="14.45" customHeight="1" x14ac:dyDescent="0.2">
      <c r="A91" s="71" t="s">
        <v>26</v>
      </c>
      <c r="B91" s="72"/>
      <c r="C91" s="72"/>
      <c r="D91" s="72"/>
      <c r="E91" s="73"/>
      <c r="F91" s="32"/>
      <c r="G91" s="32"/>
      <c r="H91" s="8"/>
      <c r="I91" s="9"/>
    </row>
    <row r="92" spans="1:9" s="7" customFormat="1" ht="30" customHeight="1" x14ac:dyDescent="0.2">
      <c r="A92" s="71" t="s">
        <v>83</v>
      </c>
      <c r="B92" s="72"/>
      <c r="C92" s="72"/>
      <c r="D92" s="72"/>
      <c r="E92" s="73"/>
      <c r="F92" s="32"/>
      <c r="G92" s="32"/>
      <c r="H92" s="8"/>
      <c r="I92" s="9"/>
    </row>
    <row r="93" spans="1:9" s="19" customFormat="1" ht="54.75" customHeight="1" x14ac:dyDescent="0.2">
      <c r="A93" s="42">
        <v>840</v>
      </c>
      <c r="B93" s="41" t="s">
        <v>63</v>
      </c>
      <c r="C93" s="41" t="s">
        <v>69</v>
      </c>
      <c r="D93" s="27" t="s">
        <v>64</v>
      </c>
      <c r="E93" s="25" t="s">
        <v>67</v>
      </c>
      <c r="F93" s="48">
        <v>10343.31</v>
      </c>
      <c r="G93" s="48">
        <v>0</v>
      </c>
      <c r="H93" s="49">
        <v>0</v>
      </c>
      <c r="I93" s="41" t="s">
        <v>68</v>
      </c>
    </row>
    <row r="94" spans="1:9" s="19" customFormat="1" ht="54.75" customHeight="1" x14ac:dyDescent="0.2">
      <c r="A94" s="42">
        <v>840</v>
      </c>
      <c r="B94" s="41" t="s">
        <v>71</v>
      </c>
      <c r="C94" s="41" t="s">
        <v>70</v>
      </c>
      <c r="D94" s="27" t="s">
        <v>64</v>
      </c>
      <c r="E94" s="25" t="s">
        <v>65</v>
      </c>
      <c r="F94" s="48">
        <v>105874.28</v>
      </c>
      <c r="G94" s="48">
        <v>0</v>
      </c>
      <c r="H94" s="49">
        <v>0</v>
      </c>
      <c r="I94" s="41" t="s">
        <v>79</v>
      </c>
    </row>
    <row r="95" spans="1:9" s="19" customFormat="1" ht="54.75" customHeight="1" x14ac:dyDescent="0.2">
      <c r="A95" s="42">
        <v>840</v>
      </c>
      <c r="B95" s="41" t="s">
        <v>71</v>
      </c>
      <c r="C95" s="41" t="s">
        <v>70</v>
      </c>
      <c r="D95" s="27" t="s">
        <v>64</v>
      </c>
      <c r="E95" s="25" t="s">
        <v>66</v>
      </c>
      <c r="F95" s="48">
        <v>28846.95</v>
      </c>
      <c r="G95" s="48">
        <v>0</v>
      </c>
      <c r="H95" s="49">
        <v>0</v>
      </c>
      <c r="I95" s="41" t="s">
        <v>80</v>
      </c>
    </row>
    <row r="96" spans="1:9" s="19" customFormat="1" ht="54.75" customHeight="1" x14ac:dyDescent="0.2">
      <c r="A96" s="42">
        <v>840</v>
      </c>
      <c r="B96" s="41" t="s">
        <v>71</v>
      </c>
      <c r="C96" s="41" t="s">
        <v>70</v>
      </c>
      <c r="D96" s="27" t="s">
        <v>64</v>
      </c>
      <c r="E96" s="26" t="s">
        <v>72</v>
      </c>
      <c r="F96" s="48">
        <f>---200</f>
        <v>-200</v>
      </c>
      <c r="G96" s="48">
        <v>0</v>
      </c>
      <c r="H96" s="49">
        <v>0</v>
      </c>
      <c r="I96" s="41" t="s">
        <v>78</v>
      </c>
    </row>
    <row r="97" spans="1:9" s="19" customFormat="1" ht="54.75" customHeight="1" x14ac:dyDescent="0.2">
      <c r="A97" s="42">
        <v>840</v>
      </c>
      <c r="B97" s="41" t="s">
        <v>71</v>
      </c>
      <c r="C97" s="41" t="s">
        <v>70</v>
      </c>
      <c r="D97" s="27" t="s">
        <v>64</v>
      </c>
      <c r="E97" s="26" t="s">
        <v>73</v>
      </c>
      <c r="F97" s="48">
        <v>-2680.33</v>
      </c>
      <c r="G97" s="48">
        <v>0</v>
      </c>
      <c r="H97" s="49">
        <v>0</v>
      </c>
      <c r="I97" s="41" t="s">
        <v>78</v>
      </c>
    </row>
    <row r="98" spans="1:9" s="7" customFormat="1" ht="14.45" customHeight="1" x14ac:dyDescent="0.2">
      <c r="A98" s="71" t="s">
        <v>4</v>
      </c>
      <c r="B98" s="72"/>
      <c r="C98" s="72"/>
      <c r="D98" s="20"/>
      <c r="E98" s="21"/>
      <c r="F98" s="32">
        <f>SUBTOTAL(9,F93:F97)</f>
        <v>142184.21000000002</v>
      </c>
      <c r="G98" s="32">
        <f t="shared" ref="G98:H98" si="4">G93+G94+G95+G96</f>
        <v>0</v>
      </c>
      <c r="H98" s="8">
        <f t="shared" si="4"/>
        <v>0</v>
      </c>
      <c r="I98" s="9"/>
    </row>
    <row r="99" spans="1:9" s="7" customFormat="1" ht="14.45" customHeight="1" x14ac:dyDescent="0.2">
      <c r="A99" s="71" t="s">
        <v>10</v>
      </c>
      <c r="B99" s="72"/>
      <c r="C99" s="72"/>
      <c r="D99" s="72"/>
      <c r="E99" s="73"/>
      <c r="F99" s="32"/>
      <c r="G99" s="32"/>
      <c r="H99" s="8"/>
      <c r="I99" s="9"/>
    </row>
    <row r="100" spans="1:9" ht="91.5" customHeight="1" x14ac:dyDescent="0.2">
      <c r="A100" s="2">
        <v>841</v>
      </c>
      <c r="B100" s="43" t="s">
        <v>183</v>
      </c>
      <c r="C100" s="57" t="s">
        <v>186</v>
      </c>
      <c r="D100" s="27" t="s">
        <v>76</v>
      </c>
      <c r="E100" s="27" t="s">
        <v>65</v>
      </c>
      <c r="F100" s="48">
        <v>1148464.9099999999</v>
      </c>
      <c r="G100" s="29">
        <v>0</v>
      </c>
      <c r="H100" s="12">
        <v>0</v>
      </c>
      <c r="I100" s="59" t="s">
        <v>187</v>
      </c>
    </row>
    <row r="101" spans="1:9" ht="102.75" customHeight="1" x14ac:dyDescent="0.2">
      <c r="A101" s="2">
        <v>841</v>
      </c>
      <c r="B101" s="43" t="s">
        <v>183</v>
      </c>
      <c r="C101" s="59" t="s">
        <v>186</v>
      </c>
      <c r="D101" s="27" t="s">
        <v>76</v>
      </c>
      <c r="E101" s="27" t="s">
        <v>66</v>
      </c>
      <c r="F101" s="48">
        <v>346836.4</v>
      </c>
      <c r="G101" s="29">
        <v>0</v>
      </c>
      <c r="H101" s="12">
        <v>0</v>
      </c>
      <c r="I101" s="59" t="s">
        <v>187</v>
      </c>
    </row>
    <row r="102" spans="1:9" ht="96" customHeight="1" x14ac:dyDescent="0.2">
      <c r="A102" s="2">
        <v>841</v>
      </c>
      <c r="B102" s="43" t="s">
        <v>183</v>
      </c>
      <c r="C102" s="59" t="s">
        <v>186</v>
      </c>
      <c r="D102" s="27" t="s">
        <v>105</v>
      </c>
      <c r="E102" s="27" t="s">
        <v>65</v>
      </c>
      <c r="F102" s="48">
        <v>68838</v>
      </c>
      <c r="G102" s="29">
        <v>0</v>
      </c>
      <c r="H102" s="12">
        <v>0</v>
      </c>
      <c r="I102" s="59" t="s">
        <v>187</v>
      </c>
    </row>
    <row r="103" spans="1:9" ht="99" customHeight="1" x14ac:dyDescent="0.2">
      <c r="A103" s="2">
        <v>841</v>
      </c>
      <c r="B103" s="43" t="s">
        <v>183</v>
      </c>
      <c r="C103" s="59" t="s">
        <v>186</v>
      </c>
      <c r="D103" s="27" t="s">
        <v>105</v>
      </c>
      <c r="E103" s="27" t="s">
        <v>66</v>
      </c>
      <c r="F103" s="48">
        <v>20789.080000000002</v>
      </c>
      <c r="G103" s="29">
        <v>0</v>
      </c>
      <c r="H103" s="12">
        <v>0</v>
      </c>
      <c r="I103" s="59" t="s">
        <v>187</v>
      </c>
    </row>
    <row r="104" spans="1:9" s="19" customFormat="1" ht="54.75" customHeight="1" x14ac:dyDescent="0.2">
      <c r="A104" s="42">
        <v>841</v>
      </c>
      <c r="B104" s="41" t="s">
        <v>84</v>
      </c>
      <c r="C104" s="41" t="s">
        <v>82</v>
      </c>
      <c r="D104" s="27" t="s">
        <v>85</v>
      </c>
      <c r="E104" s="42">
        <v>870</v>
      </c>
      <c r="F104" s="46">
        <v>-30000</v>
      </c>
      <c r="G104" s="46">
        <v>0</v>
      </c>
      <c r="H104" s="47">
        <v>0</v>
      </c>
      <c r="I104" s="93" t="s">
        <v>162</v>
      </c>
    </row>
    <row r="105" spans="1:9" s="19" customFormat="1" ht="54.75" customHeight="1" x14ac:dyDescent="0.2">
      <c r="A105" s="42">
        <v>841</v>
      </c>
      <c r="B105" s="41" t="s">
        <v>84</v>
      </c>
      <c r="C105" s="41" t="s">
        <v>82</v>
      </c>
      <c r="D105" s="27" t="s">
        <v>86</v>
      </c>
      <c r="E105" s="42">
        <v>321</v>
      </c>
      <c r="F105" s="46">
        <v>30000</v>
      </c>
      <c r="G105" s="46">
        <v>0</v>
      </c>
      <c r="H105" s="47">
        <v>0</v>
      </c>
      <c r="I105" s="94"/>
    </row>
    <row r="106" spans="1:9" s="7" customFormat="1" ht="14.45" customHeight="1" x14ac:dyDescent="0.2">
      <c r="A106" s="71" t="s">
        <v>4</v>
      </c>
      <c r="B106" s="72"/>
      <c r="C106" s="72"/>
      <c r="D106" s="23"/>
      <c r="E106" s="24"/>
      <c r="F106" s="32">
        <f>SUBTOTAL(9,F100:F105)</f>
        <v>1584928.3900000001</v>
      </c>
      <c r="G106" s="32">
        <f>G95+G96+G97+G98</f>
        <v>0</v>
      </c>
      <c r="H106" s="8">
        <f>H95+H96+H97+H98</f>
        <v>0</v>
      </c>
      <c r="I106" s="9"/>
    </row>
    <row r="107" spans="1:9" s="7" customFormat="1" ht="14.45" customHeight="1" x14ac:dyDescent="0.2">
      <c r="A107" s="74" t="s">
        <v>21</v>
      </c>
      <c r="B107" s="74"/>
      <c r="C107" s="74"/>
      <c r="D107" s="74"/>
      <c r="E107" s="74"/>
      <c r="F107" s="75"/>
      <c r="G107" s="75"/>
      <c r="H107" s="74"/>
      <c r="I107" s="10"/>
    </row>
    <row r="108" spans="1:9" s="19" customFormat="1" ht="87" customHeight="1" x14ac:dyDescent="0.2">
      <c r="A108" s="42">
        <v>842</v>
      </c>
      <c r="B108" s="43" t="s">
        <v>183</v>
      </c>
      <c r="C108" s="59" t="s">
        <v>186</v>
      </c>
      <c r="D108" s="27" t="s">
        <v>121</v>
      </c>
      <c r="E108" s="42">
        <v>121</v>
      </c>
      <c r="F108" s="33">
        <v>60297</v>
      </c>
      <c r="G108" s="33">
        <v>0</v>
      </c>
      <c r="H108" s="18">
        <v>0</v>
      </c>
      <c r="I108" s="59" t="s">
        <v>187</v>
      </c>
    </row>
    <row r="109" spans="1:9" s="19" customFormat="1" ht="93" customHeight="1" x14ac:dyDescent="0.2">
      <c r="A109" s="42">
        <v>842</v>
      </c>
      <c r="B109" s="43" t="s">
        <v>183</v>
      </c>
      <c r="C109" s="59" t="s">
        <v>186</v>
      </c>
      <c r="D109" s="27" t="s">
        <v>121</v>
      </c>
      <c r="E109" s="42">
        <v>129</v>
      </c>
      <c r="F109" s="33">
        <v>18209.689999999999</v>
      </c>
      <c r="G109" s="33">
        <v>0</v>
      </c>
      <c r="H109" s="18">
        <v>0</v>
      </c>
      <c r="I109" s="59" t="s">
        <v>187</v>
      </c>
    </row>
    <row r="110" spans="1:9" s="7" customFormat="1" ht="14.45" customHeight="1" x14ac:dyDescent="0.2">
      <c r="A110" s="71" t="s">
        <v>4</v>
      </c>
      <c r="B110" s="72"/>
      <c r="C110" s="72"/>
      <c r="D110" s="64"/>
      <c r="E110" s="65"/>
      <c r="F110" s="32">
        <f>F108+F109</f>
        <v>78506.69</v>
      </c>
      <c r="G110" s="32">
        <f>G97+G98+G99+G100</f>
        <v>0</v>
      </c>
      <c r="H110" s="8">
        <f>H97+H98+H99+H100</f>
        <v>0</v>
      </c>
      <c r="I110" s="9"/>
    </row>
    <row r="111" spans="1:9" s="7" customFormat="1" ht="14.45" customHeight="1" x14ac:dyDescent="0.2">
      <c r="A111" s="71" t="s">
        <v>140</v>
      </c>
      <c r="B111" s="72"/>
      <c r="C111" s="72"/>
      <c r="D111" s="72"/>
      <c r="E111" s="73"/>
      <c r="F111" s="32"/>
      <c r="G111" s="32"/>
      <c r="H111" s="8"/>
      <c r="I111" s="9"/>
    </row>
    <row r="112" spans="1:9" s="19" customFormat="1" ht="54.75" customHeight="1" x14ac:dyDescent="0.2">
      <c r="A112" s="42">
        <v>843</v>
      </c>
      <c r="B112" s="41" t="s">
        <v>142</v>
      </c>
      <c r="C112" s="41" t="s">
        <v>141</v>
      </c>
      <c r="D112" s="27" t="s">
        <v>121</v>
      </c>
      <c r="E112" s="42">
        <v>121</v>
      </c>
      <c r="F112" s="46">
        <v>70895.929999999993</v>
      </c>
      <c r="G112" s="46">
        <v>0</v>
      </c>
      <c r="H112" s="47">
        <v>0</v>
      </c>
      <c r="I112" s="41" t="s">
        <v>68</v>
      </c>
    </row>
    <row r="113" spans="1:9" s="19" customFormat="1" ht="54.75" customHeight="1" x14ac:dyDescent="0.2">
      <c r="A113" s="42">
        <v>843</v>
      </c>
      <c r="B113" s="41" t="s">
        <v>142</v>
      </c>
      <c r="C113" s="41" t="s">
        <v>141</v>
      </c>
      <c r="D113" s="27" t="s">
        <v>121</v>
      </c>
      <c r="E113" s="42">
        <v>129</v>
      </c>
      <c r="F113" s="46">
        <v>18708.07</v>
      </c>
      <c r="G113" s="46">
        <v>0</v>
      </c>
      <c r="H113" s="47">
        <v>0</v>
      </c>
      <c r="I113" s="41" t="s">
        <v>79</v>
      </c>
    </row>
    <row r="114" spans="1:9" s="7" customFormat="1" ht="14.45" customHeight="1" x14ac:dyDescent="0.2">
      <c r="A114" s="71" t="s">
        <v>4</v>
      </c>
      <c r="B114" s="72"/>
      <c r="C114" s="72"/>
      <c r="D114" s="20"/>
      <c r="E114" s="21"/>
      <c r="F114" s="32">
        <f>SUBTOTAL(9,F112:F113)</f>
        <v>89604</v>
      </c>
      <c r="G114" s="32">
        <f t="shared" ref="G114:H114" si="5">SUBTOTAL(9,G112:G113)</f>
        <v>0</v>
      </c>
      <c r="H114" s="32">
        <f t="shared" si="5"/>
        <v>0</v>
      </c>
      <c r="I114" s="9"/>
    </row>
    <row r="115" spans="1:9" s="7" customFormat="1" ht="14.45" customHeight="1" x14ac:dyDescent="0.2">
      <c r="A115" s="71" t="s">
        <v>25</v>
      </c>
      <c r="B115" s="72"/>
      <c r="C115" s="72"/>
      <c r="D115" s="72"/>
      <c r="E115" s="72"/>
      <c r="F115" s="72"/>
      <c r="G115" s="72"/>
      <c r="H115" s="73"/>
      <c r="I115" s="10"/>
    </row>
    <row r="116" spans="1:9" ht="93" customHeight="1" x14ac:dyDescent="0.2">
      <c r="A116" s="2">
        <v>844</v>
      </c>
      <c r="B116" s="43" t="s">
        <v>183</v>
      </c>
      <c r="C116" s="59" t="s">
        <v>186</v>
      </c>
      <c r="D116" s="44" t="s">
        <v>145</v>
      </c>
      <c r="E116" s="44" t="s">
        <v>65</v>
      </c>
      <c r="F116" s="30">
        <v>57365</v>
      </c>
      <c r="G116" s="30">
        <v>0</v>
      </c>
      <c r="H116" s="3">
        <v>0</v>
      </c>
      <c r="I116" s="59" t="s">
        <v>187</v>
      </c>
    </row>
    <row r="117" spans="1:9" ht="81" customHeight="1" x14ac:dyDescent="0.2">
      <c r="A117" s="2">
        <v>844</v>
      </c>
      <c r="B117" s="43" t="s">
        <v>183</v>
      </c>
      <c r="C117" s="59" t="s">
        <v>186</v>
      </c>
      <c r="D117" s="44" t="s">
        <v>145</v>
      </c>
      <c r="E117" s="44" t="s">
        <v>66</v>
      </c>
      <c r="F117" s="30">
        <v>17324.23</v>
      </c>
      <c r="G117" s="30">
        <v>0</v>
      </c>
      <c r="H117" s="3">
        <v>0</v>
      </c>
      <c r="I117" s="59" t="s">
        <v>187</v>
      </c>
    </row>
    <row r="118" spans="1:9" s="7" customFormat="1" ht="14.45" customHeight="1" x14ac:dyDescent="0.2">
      <c r="A118" s="71" t="s">
        <v>4</v>
      </c>
      <c r="B118" s="72"/>
      <c r="C118" s="72"/>
      <c r="D118" s="64"/>
      <c r="E118" s="65"/>
      <c r="F118" s="32">
        <f>F116+F117</f>
        <v>74689.23</v>
      </c>
      <c r="G118" s="32">
        <f>SUBTOTAL(9,G114:G115)</f>
        <v>0</v>
      </c>
      <c r="H118" s="32">
        <f>SUBTOTAL(9,H114:H115)</f>
        <v>0</v>
      </c>
      <c r="I118" s="9"/>
    </row>
    <row r="119" spans="1:9" s="7" customFormat="1" ht="14.45" customHeight="1" x14ac:dyDescent="0.2">
      <c r="A119" s="71" t="s">
        <v>15</v>
      </c>
      <c r="B119" s="72"/>
      <c r="C119" s="72"/>
      <c r="D119" s="72"/>
      <c r="E119" s="72"/>
      <c r="F119" s="72"/>
      <c r="G119" s="73"/>
      <c r="H119" s="8"/>
      <c r="I119" s="10"/>
    </row>
    <row r="120" spans="1:9" ht="97.5" customHeight="1" x14ac:dyDescent="0.2">
      <c r="A120" s="2">
        <v>850</v>
      </c>
      <c r="B120" s="43" t="s">
        <v>183</v>
      </c>
      <c r="C120" s="59" t="s">
        <v>186</v>
      </c>
      <c r="D120" s="44" t="s">
        <v>136</v>
      </c>
      <c r="E120" s="44" t="s">
        <v>65</v>
      </c>
      <c r="F120" s="30">
        <v>22946</v>
      </c>
      <c r="G120" s="30">
        <v>0</v>
      </c>
      <c r="H120" s="3">
        <v>0</v>
      </c>
      <c r="I120" s="59" t="s">
        <v>187</v>
      </c>
    </row>
    <row r="121" spans="1:9" ht="102" customHeight="1" x14ac:dyDescent="0.2">
      <c r="A121" s="2">
        <v>850</v>
      </c>
      <c r="B121" s="43" t="s">
        <v>183</v>
      </c>
      <c r="C121" s="59" t="s">
        <v>186</v>
      </c>
      <c r="D121" s="44" t="s">
        <v>136</v>
      </c>
      <c r="E121" s="44" t="s">
        <v>66</v>
      </c>
      <c r="F121" s="30">
        <v>6929.69</v>
      </c>
      <c r="G121" s="30">
        <v>0</v>
      </c>
      <c r="H121" s="3">
        <v>0</v>
      </c>
      <c r="I121" s="59" t="s">
        <v>187</v>
      </c>
    </row>
    <row r="122" spans="1:9" s="7" customFormat="1" ht="14.45" customHeight="1" x14ac:dyDescent="0.2">
      <c r="A122" s="71" t="s">
        <v>4</v>
      </c>
      <c r="B122" s="72"/>
      <c r="C122" s="72"/>
      <c r="D122" s="67"/>
      <c r="E122" s="68"/>
      <c r="F122" s="32">
        <f>F120+F121</f>
        <v>29875.69</v>
      </c>
      <c r="G122" s="32">
        <f>SUBTOTAL(9,G118:G119)</f>
        <v>0</v>
      </c>
      <c r="H122" s="32">
        <f>SUBTOTAL(9,H118:H119)</f>
        <v>0</v>
      </c>
      <c r="I122" s="9"/>
    </row>
    <row r="123" spans="1:9" s="7" customFormat="1" ht="24" customHeight="1" x14ac:dyDescent="0.2">
      <c r="A123" s="71" t="s">
        <v>27</v>
      </c>
      <c r="B123" s="72"/>
      <c r="C123" s="72"/>
      <c r="D123" s="72"/>
      <c r="E123" s="73"/>
      <c r="F123" s="32">
        <f>F98+F106+F110+F114+F118+F122</f>
        <v>1999788.21</v>
      </c>
      <c r="G123" s="32">
        <f t="shared" ref="G123:H123" si="6">G114+G106+G98</f>
        <v>0</v>
      </c>
      <c r="H123" s="32">
        <f t="shared" si="6"/>
        <v>0</v>
      </c>
      <c r="I123" s="9"/>
    </row>
    <row r="124" spans="1:9" s="7" customFormat="1" ht="24.75" customHeight="1" x14ac:dyDescent="0.25">
      <c r="A124" s="81" t="s">
        <v>6</v>
      </c>
      <c r="B124" s="82"/>
      <c r="C124" s="82"/>
      <c r="D124" s="82"/>
      <c r="E124" s="83"/>
      <c r="F124" s="35">
        <f>F46+F55+F65+F90+F123</f>
        <v>166854644.10999998</v>
      </c>
      <c r="G124" s="35">
        <f>G46+G55+G65+G90+G123</f>
        <v>5000000</v>
      </c>
      <c r="H124" s="35">
        <f>H46+H55+H65+H90+H123</f>
        <v>0</v>
      </c>
      <c r="I124" s="6" t="s">
        <v>7</v>
      </c>
    </row>
    <row r="126" spans="1:9" x14ac:dyDescent="0.2">
      <c r="F126" s="36"/>
    </row>
    <row r="127" spans="1:9" x14ac:dyDescent="0.2">
      <c r="F127" s="36"/>
    </row>
    <row r="128" spans="1:9" x14ac:dyDescent="0.2">
      <c r="F128" s="36"/>
    </row>
    <row r="129" spans="6:6" x14ac:dyDescent="0.2">
      <c r="F129" s="36"/>
    </row>
    <row r="130" spans="6:6" x14ac:dyDescent="0.2">
      <c r="F130" s="36"/>
    </row>
    <row r="131" spans="6:6" x14ac:dyDescent="0.2">
      <c r="F131" s="36"/>
    </row>
    <row r="132" spans="6:6" x14ac:dyDescent="0.2">
      <c r="F132" s="36"/>
    </row>
    <row r="133" spans="6:6" x14ac:dyDescent="0.2">
      <c r="F133" s="36"/>
    </row>
    <row r="135" spans="6:6" x14ac:dyDescent="0.2">
      <c r="F135" s="36"/>
    </row>
    <row r="136" spans="6:6" x14ac:dyDescent="0.2">
      <c r="F136" s="36"/>
    </row>
    <row r="137" spans="6:6" x14ac:dyDescent="0.2">
      <c r="F137" s="36"/>
    </row>
    <row r="139" spans="6:6" x14ac:dyDescent="0.2">
      <c r="F139" s="36"/>
    </row>
    <row r="140" spans="6:6" x14ac:dyDescent="0.2">
      <c r="F140" s="36"/>
    </row>
    <row r="141" spans="6:6" x14ac:dyDescent="0.2">
      <c r="F141" s="36"/>
    </row>
    <row r="142" spans="6:6" x14ac:dyDescent="0.2">
      <c r="F142" s="36"/>
    </row>
    <row r="143" spans="6:6" x14ac:dyDescent="0.2">
      <c r="F143" s="36"/>
    </row>
  </sheetData>
  <autoFilter ref="A4:I46">
    <filterColumn colId="0">
      <filters blank="1">
        <filter val="ИТОГО по главному распорядителю бюджетных средств"/>
        <filter val="ИТОГО по муниципальной программе"/>
        <filter val="Наименование главного распорядителя бюджетных средств"/>
        <filter val="Наименование муниципальной программы"/>
        <filter val="Реализация полномочий администрации Суражского муниципального района на 2020-2022 годы"/>
      </filters>
    </filterColumn>
  </autoFilter>
  <mergeCells count="45">
    <mergeCell ref="A55:C55"/>
    <mergeCell ref="A99:E99"/>
    <mergeCell ref="A106:C106"/>
    <mergeCell ref="I104:I105"/>
    <mergeCell ref="I39:I40"/>
    <mergeCell ref="A46:E46"/>
    <mergeCell ref="A91:E91"/>
    <mergeCell ref="A92:E92"/>
    <mergeCell ref="A56:G56"/>
    <mergeCell ref="A57:H57"/>
    <mergeCell ref="A64:E64"/>
    <mergeCell ref="A65:C65"/>
    <mergeCell ref="I51:I52"/>
    <mergeCell ref="A123:E123"/>
    <mergeCell ref="A124:E124"/>
    <mergeCell ref="A114:C114"/>
    <mergeCell ref="A5:I5"/>
    <mergeCell ref="A89:E89"/>
    <mergeCell ref="A47:G47"/>
    <mergeCell ref="A6:I6"/>
    <mergeCell ref="A7:I7"/>
    <mergeCell ref="A45:E45"/>
    <mergeCell ref="A111:E111"/>
    <mergeCell ref="A98:C98"/>
    <mergeCell ref="A67:H67"/>
    <mergeCell ref="A90:E90"/>
    <mergeCell ref="A48:H48"/>
    <mergeCell ref="A66:G66"/>
    <mergeCell ref="A54:E54"/>
    <mergeCell ref="A1:I1"/>
    <mergeCell ref="F2:F4"/>
    <mergeCell ref="A2:A4"/>
    <mergeCell ref="B2:B4"/>
    <mergeCell ref="C2:C4"/>
    <mergeCell ref="D2:D4"/>
    <mergeCell ref="I2:I4"/>
    <mergeCell ref="E2:E4"/>
    <mergeCell ref="G2:G4"/>
    <mergeCell ref="H2:H4"/>
    <mergeCell ref="A122:C122"/>
    <mergeCell ref="A119:G119"/>
    <mergeCell ref="A115:H115"/>
    <mergeCell ref="A118:C118"/>
    <mergeCell ref="A107:H107"/>
    <mergeCell ref="A110:C110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69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2024-12-16T12:37:11Z</cp:lastPrinted>
  <dcterms:created xsi:type="dcterms:W3CDTF">2006-09-16T00:00:00Z</dcterms:created>
  <dcterms:modified xsi:type="dcterms:W3CDTF">2024-12-17T05:47:01Z</dcterms:modified>
</cp:coreProperties>
</file>