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7400" windowHeight="11580"/>
  </bookViews>
  <sheets>
    <sheet name="Доходы" sheetId="3" r:id="rId1"/>
  </sheets>
  <calcPr calcId="145621"/>
</workbook>
</file>

<file path=xl/calcChain.xml><?xml version="1.0" encoding="utf-8"?>
<calcChain xmlns="http://schemas.openxmlformats.org/spreadsheetml/2006/main">
  <c r="C50" i="3" l="1"/>
  <c r="C19" i="3"/>
  <c r="D10" i="3"/>
  <c r="C10" i="3"/>
  <c r="E75" i="3"/>
  <c r="E74" i="3"/>
  <c r="E73" i="3"/>
  <c r="E72" i="3"/>
  <c r="E71" i="3"/>
  <c r="E70" i="3"/>
  <c r="E69" i="3"/>
  <c r="E68" i="3"/>
  <c r="E67" i="3"/>
  <c r="E66" i="3"/>
  <c r="E65" i="3"/>
  <c r="E64" i="3"/>
  <c r="E63" i="3"/>
  <c r="E62" i="3"/>
  <c r="E61" i="3"/>
  <c r="E60" i="3"/>
  <c r="E59" i="3"/>
  <c r="E56" i="3"/>
  <c r="E54" i="3"/>
  <c r="E53" i="3"/>
  <c r="E52" i="3"/>
  <c r="E49" i="3"/>
  <c r="E46" i="3"/>
  <c r="E43" i="3"/>
  <c r="E39" i="3"/>
  <c r="E35" i="3"/>
  <c r="E33" i="3"/>
  <c r="E30" i="3"/>
  <c r="E27" i="3"/>
  <c r="E25" i="3"/>
  <c r="E23" i="3"/>
  <c r="E21" i="3"/>
  <c r="E17" i="3"/>
  <c r="E16" i="3"/>
  <c r="E15" i="3"/>
  <c r="E14" i="3"/>
  <c r="E13" i="3"/>
  <c r="E12" i="3"/>
  <c r="E11" i="3"/>
  <c r="C74" i="3" l="1"/>
  <c r="C73" i="3" s="1"/>
  <c r="C53" i="3"/>
  <c r="D53" i="3"/>
  <c r="E10" i="3" l="1"/>
  <c r="C38" i="3" l="1"/>
  <c r="D38" i="3"/>
  <c r="E38" i="3" l="1"/>
  <c r="D58" i="3"/>
  <c r="C58" i="3"/>
  <c r="E58" i="3" s="1"/>
  <c r="D22" i="3" l="1"/>
  <c r="D45" i="3" l="1"/>
  <c r="D44" i="3" s="1"/>
  <c r="C45" i="3"/>
  <c r="C44" i="3" l="1"/>
  <c r="E44" i="3" s="1"/>
  <c r="E45" i="3"/>
  <c r="C37" i="3"/>
  <c r="D37" i="3"/>
  <c r="D36" i="3" s="1"/>
  <c r="C32" i="3"/>
  <c r="E32" i="3" s="1"/>
  <c r="D32" i="3"/>
  <c r="C36" i="3" l="1"/>
  <c r="E36" i="3" s="1"/>
  <c r="E37" i="3"/>
  <c r="D51" i="3"/>
  <c r="D50" i="3" s="1"/>
  <c r="D55" i="3"/>
  <c r="C51" i="3"/>
  <c r="C55" i="3"/>
  <c r="E55" i="3" s="1"/>
  <c r="D26" i="3"/>
  <c r="C26" i="3"/>
  <c r="E26" i="3" s="1"/>
  <c r="D24" i="3"/>
  <c r="C24" i="3"/>
  <c r="C22" i="3"/>
  <c r="E22" i="3" s="1"/>
  <c r="D20" i="3"/>
  <c r="C20" i="3"/>
  <c r="E20" i="3" s="1"/>
  <c r="E50" i="3" l="1"/>
  <c r="E51" i="3"/>
  <c r="E24" i="3"/>
  <c r="D19" i="3"/>
  <c r="E19" i="3" s="1"/>
  <c r="C34" i="3" l="1"/>
  <c r="D34" i="3"/>
  <c r="E34" i="3" l="1"/>
  <c r="D57" i="3"/>
  <c r="D48" i="3" s="1"/>
  <c r="D47" i="3" s="1"/>
  <c r="D42" i="3"/>
  <c r="D41" i="3" s="1"/>
  <c r="D40" i="3" s="1"/>
  <c r="D29" i="3"/>
  <c r="D18" i="3"/>
  <c r="C57" i="3"/>
  <c r="C42" i="3"/>
  <c r="C29" i="3"/>
  <c r="E29" i="3" s="1"/>
  <c r="C18" i="3"/>
  <c r="C9" i="3"/>
  <c r="C48" i="3" l="1"/>
  <c r="E48" i="3" s="1"/>
  <c r="E57" i="3"/>
  <c r="C47" i="3"/>
  <c r="E47" i="3" s="1"/>
  <c r="C41" i="3"/>
  <c r="E42" i="3"/>
  <c r="E18" i="3"/>
  <c r="C31" i="3"/>
  <c r="D31" i="3"/>
  <c r="D9" i="3"/>
  <c r="E9" i="3" s="1"/>
  <c r="C40" i="3" l="1"/>
  <c r="E40" i="3" s="1"/>
  <c r="E41" i="3"/>
  <c r="C28" i="3"/>
  <c r="C8" i="3" s="1"/>
  <c r="E31" i="3"/>
  <c r="D28" i="3"/>
  <c r="D8" i="3" s="1"/>
  <c r="E28" i="3" l="1"/>
  <c r="E8" i="3"/>
  <c r="C76" i="3"/>
  <c r="D76" i="3"/>
  <c r="E76" i="3" l="1"/>
</calcChain>
</file>

<file path=xl/sharedStrings.xml><?xml version="1.0" encoding="utf-8"?>
<sst xmlns="http://schemas.openxmlformats.org/spreadsheetml/2006/main" count="132" uniqueCount="131">
  <si>
    <t>рублей</t>
  </si>
  <si>
    <t>Код бюджетной классификации Российской Федерации</t>
  </si>
  <si>
    <t>Наименование доходов</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</si>
  <si>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</si>
  <si>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</si>
  <si>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</si>
  <si>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</si>
  <si>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</si>
  <si>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</si>
  <si>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</si>
  <si>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</si>
  <si>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</si>
  <si>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</si>
  <si>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</si>
  <si>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</si>
  <si>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</si>
  <si>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</si>
  <si>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</si>
  <si>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</si>
  <si>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</si>
  <si>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</si>
  <si>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</si>
  <si>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</si>
  <si>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</si>
  <si>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</si>
  <si>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</si>
  <si>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</si>
  <si>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</si>
  <si>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</si>
  <si>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2 00 00000 00 0000 000</t>
  </si>
  <si>
    <t>БЕЗВОЗМЕЗДНЫЕ ПОСТУПЛЕНИЯ</t>
  </si>
  <si>
    <t>2 02 00000 00 0000 000</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</si>
  <si>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</si>
  <si>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</si>
  <si>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</si>
  <si>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</si>
  <si>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</si>
  <si>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</si>
  <si>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</si>
  <si>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</si>
  <si>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</si>
  <si>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</si>
  <si>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Субвенции бюджетам бюджетной системы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</si>
  <si>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</si>
  <si>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</si>
  <si>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</si>
  <si>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1 01 02010 01 0000 110</t>
  </si>
  <si>
    <t>1 01 02020 01 0000 110</t>
  </si>
  <si>
    <t>1 01 02030 01 0000 110</t>
  </si>
  <si>
    <t>1 03 02000 01 0000 110</t>
  </si>
  <si>
    <t>Акцизы по подакцизным товарам (продукции), производимым на территории Российской Федерации</t>
  </si>
  <si>
    <t>1 06 01000 00 0000 110</t>
  </si>
  <si>
    <t>Налог на имущество физических лиц</t>
  </si>
  <si>
    <t>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</si>
  <si>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</si>
  <si>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1 06 06000 00 0000 110</t>
  </si>
  <si>
    <t>Земельный налог</t>
  </si>
  <si>
    <t>1 06 06030 00 0000 110</t>
  </si>
  <si>
    <t>Земельный налог с организаций</t>
  </si>
  <si>
    <t>1 06 06033 13 0000 110</t>
  </si>
  <si>
    <t>Земельный налог с организаций, обладающих земельным участком, расположенным в границах городских поселений</t>
  </si>
  <si>
    <t>1 06 06040 00 0000 110</t>
  </si>
  <si>
    <t>Земельный налог с физических лиц</t>
  </si>
  <si>
    <t>1 06 06043 13 0000 110</t>
  </si>
  <si>
    <t>Земельный налог с физических лиц, обладающих земельным участком, расположенным в границах городских поселений</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</si>
  <si>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</si>
  <si>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</si>
  <si>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</si>
  <si>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</si>
  <si>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1 14 06010 00 0000 430</t>
  </si>
  <si>
    <t>Доходы от продажи земельных участков, государственная собственность на которые не разграничена</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</si>
  <si>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</si>
  <si>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</si>
  <si>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БЕЗВОЗМЕЗДНЫЕ ПОСТУПЛЕНИЯ ОТ ДРУГИХ БЮДЖЕТОВ БЮДЖЕТНОЙ СИСТЕМЫ РОССИЙСКОЙ ФЕДЕРАЦИИ</t>
  </si>
  <si>
    <t>1</t>
  </si>
  <si>
    <t>2</t>
  </si>
  <si>
    <t>ИТОГО</t>
  </si>
  <si>
    <t>Субвенции местным бюджетам на выполнение передаваемых полномочий субъектов Российской Федерации</t>
  </si>
  <si>
    <t>Субвенции бюджетам городских поселений на выполнение передаваемых полномочий субъектов Российской Федерации</t>
  </si>
  <si>
    <t>2 02 30000 00 0000 150</t>
  </si>
  <si>
    <t>2 02 30024 00 0000 150</t>
  </si>
  <si>
    <t>2 02 30024 13 0000 150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</si>
  <si>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</si>
  <si>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</si>
  <si>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</si>
  <si>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</si>
  <si>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</si>
  <si>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</si>
  <si>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</si>
  <si>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</si>
  <si>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</si>
  <si>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</si>
  <si>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</si>
  <si>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поселений на реализацию программ формирования современной городской среды</t>
  </si>
  <si>
    <t>2 02 20000 00 0000 150</t>
  </si>
  <si>
    <t>2 02 20216 00 0000 150</t>
  </si>
  <si>
    <t>2 02 20216 13 0000 150</t>
  </si>
  <si>
    <t>2 02 25555 00 0000 150</t>
  </si>
  <si>
    <t>2 02 25555 13 0000 150</t>
  </si>
  <si>
    <t>Субсидии бюджетам на реализацию программ формирования современной городской среды</t>
  </si>
  <si>
    <t>1 16 00000 00 0000 000</t>
  </si>
  <si>
    <t>ШТРАФЫ, САНКЦИИ, ВОЗМЕЩЕНИЕ УЩЕРБА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</si>
  <si>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</si>
  <si>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</si>
  <si>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 xml:space="preserve"> 1 16 07010 00 0000 140</t>
  </si>
  <si>
    <t xml:space="preserve"> 1 16 07010 13 0000 140</t>
  </si>
  <si>
    <t xml:space="preserve"> 1 01 02080 01 0000 110</t>
  </si>
  <si>
    <t>1 01 02130 01 0000 110</t>
  </si>
  <si>
    <t>1 01 02140 01 0000 110</t>
  </si>
  <si>
    <t>2 07 00000 00 0000 000</t>
  </si>
  <si>
    <t>ПРОЧИЕ БЕЗВОЗМЕЗДНЫЕ ПОСТУПЛЕНИЯ</t>
  </si>
  <si>
    <t>2 07 05000 13 0000 150</t>
  </si>
  <si>
    <t>Прочие безвозмездные поступления в бюджеты городских поселений</t>
  </si>
  <si>
    <t>2 07 05030 13 0000 150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</si>
  <si>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</si>
  <si>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</si>
  <si>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</si>
  <si>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</si>
  <si>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</si>
  <si>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</si>
  <si>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1 01 02150 01 0000 110</t>
  </si>
  <si>
    <t>2 02 25154 00 0000 150</t>
  </si>
  <si>
    <t>Субсидии бюджетам на реализацию мероприятий по модернизации коммунальной инфраструктуры</t>
  </si>
  <si>
    <t>2 02 25154 13 0000 150</t>
  </si>
  <si>
    <t>Субсидии бюджетам городских поселений на реализацию мероприятий по модернизации коммунальной инфраструктуры</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</si>
  <si>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</si>
  <si>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бюджета Суражского городского поселения Суражского муниципального района Брянской области за 1 квартал 2025 года</t>
  </si>
  <si>
    <t>Процент исполнения к прогнозным параметрам доходов</t>
  </si>
  <si>
    <t>Прогноз доходов на 2025 год</t>
  </si>
  <si>
    <t>Кассовое исполнение за 1 квартал 2025 года</t>
  </si>
  <si>
    <t>Приложение 1                                                                              
к постановлению администрации Суражского района                                                                    от 14 апреля 2025 года № 238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</si>
</sst>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2"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40">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0" fontId="7" fillId="0" borderId="0" xfId="0" applyFont="1" applyFill="1" applyBorder="1" applyAlignment="1">
      <alignment horizontal="right"/>
    </xf>
    <xf numFmtId="0" fontId="7" fillId="0" borderId="4" xfId="0" applyNumberFormat="1" applyFont="1" applyFill="1" applyBorder="1" applyAlignment="1">
      <alignment horizontal="center" vertical="center" wrapText="1" shrinkToFit="1"/>
    </xf>
    <xf numFmtId="0" fontId="7" fillId="0" borderId="4" xfId="0" applyNumberFormat="1" applyFont="1" applyFill="1" applyBorder="1" applyAlignment="1">
      <alignment horizontal="center" vertical="center" wrapText="1"/>
    </xf>
    <xf numFmtId="165" fontId="6" fillId="0" borderId="1" xfId="0" applyNumberFormat="1" applyFont="1" applyFill="1" applyBorder="1" applyAlignment="1">
      <alignment horizontal="center" vertical="center" wrapText="1" shrinkToFit="1"/>
    </xf>
    <xf numFmtId="165" fontId="7" fillId="0" borderId="1" xfId="0" applyNumberFormat="1" applyFont="1" applyFill="1" applyBorder="1" applyAlignment="1">
      <alignment horizontal="center" vertical="center" wrapText="1" shrinkToFit="1"/>
    </xf>
    <xf numFmtId="4" fontId="6" fillId="0" borderId="0" xfId="0" applyNumberFormat="1" applyFont="1" applyFill="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7"/>
  <sheetViews>
    <sheetView showZeros="0" tabSelected="1" view="pageBreakPreview" zoomScale="85" zoomScaleNormal="70" zoomScaleSheetLayoutView="85" workbookViewId="0">
      <selection activeCell="B9" sqref="B9"/>
    </sheetView>
  </sheetViews>
  <sheetFormatPr defaultRowHeight="18.75" x14ac:dyDescent="0.25"/>
  <cols>
    <col min="1" max="1" width="29" style="1" customWidth="1"/>
    <col min="2" max="2" width="62.28515625" style="2" customWidth="1"/>
    <col min="3" max="3" width="23.140625" style="8" bestFit="1" customWidth="1"/>
    <col min="4" max="5" width="23.140625" style="9" bestFit="1" customWidth="1"/>
    <col min="6" max="6" width="0.5703125" style="2" customWidth="1"/>
    <col min="7" max="13" width="9.140625" style="2" hidden="1" customWidth="1"/>
    <col min="14" max="16384" width="9.140625" style="2"/>
  </cols>
  <sheetData>
    <row r="1" spans="1:13" ht="12" customHeight="1" x14ac:dyDescent="0.25">
      <c r="C1" s="36"/>
      <c r="D1" s="36"/>
      <c r="E1" s="36"/>
    </row>
    <row r="2" spans="1:13" ht="59.25" customHeight="1" x14ac:dyDescent="0.25">
      <c r="C2" s="36" t="s">
        <v>130</v>
      </c>
      <c r="D2" s="36"/>
      <c r="E2" s="36"/>
    </row>
    <row r="3" spans="1:13" ht="24" customHeight="1" x14ac:dyDescent="0.25">
      <c r="C3" s="10"/>
      <c r="D3" s="10"/>
      <c r="E3" s="10"/>
    </row>
    <row r="4" spans="1:13" ht="20.25" customHeight="1" x14ac:dyDescent="0.25">
      <c r="A4" s="39" t="s">
        <v>126</v>
      </c>
      <c r="B4" s="39"/>
      <c r="C4" s="39"/>
      <c r="D4" s="39"/>
      <c r="E4" s="39"/>
      <c r="F4" s="39"/>
      <c r="G4" s="39"/>
      <c r="H4" s="39"/>
      <c r="I4" s="39"/>
      <c r="J4" s="39"/>
      <c r="K4" s="39"/>
      <c r="L4" s="39"/>
      <c r="M4" s="39"/>
    </row>
    <row r="5" spans="1:13" ht="29.25" customHeight="1" x14ac:dyDescent="0.25">
      <c r="C5" s="3"/>
      <c r="D5" s="4"/>
      <c r="E5" s="31" t="s">
        <v>0</v>
      </c>
    </row>
    <row r="6" spans="1:13" ht="54" customHeight="1" x14ac:dyDescent="0.25">
      <c r="A6" s="28" t="s">
        <v>1</v>
      </c>
      <c r="B6" s="28" t="s">
        <v>2</v>
      </c>
      <c r="C6" s="27" t="s">
        <v>128</v>
      </c>
      <c r="D6" s="27" t="s">
        <v>129</v>
      </c>
      <c r="E6" s="27" t="s">
        <v>127</v>
      </c>
    </row>
    <row r="7" spans="1:13" ht="13.5" customHeight="1" x14ac:dyDescent="0.25">
      <c r="A7" s="29" t="s">
        <v>74</v>
      </c>
      <c r="B7" s="29" t="s">
        <v>75</v>
      </c>
      <c r="C7" s="30">
        <v>3</v>
      </c>
      <c r="D7" s="30">
        <v>4</v>
      </c>
      <c r="E7" s="30">
        <v>5</v>
      </c>
    </row>
    <row r="8" spans="1:13" ht="30.75" customHeight="1" x14ac:dyDescent="0.25">
      <c r="A8" s="17" t="s">
        <v>3</v>
      </c>
      <c r="B8" s="18" t="s">
        <v>4</v>
      </c>
      <c r="C8" s="19">
        <f>C9+C18+C28+C36+C40+C44</f>
        <v>92992200</v>
      </c>
      <c r="D8" s="19">
        <f>D9+D18+D28+D36+D40+D44</f>
        <v>8059595.7300000004</v>
      </c>
      <c r="E8" s="34">
        <f>D8/C8*100</f>
        <v>8.6669588739700743</v>
      </c>
    </row>
    <row r="9" spans="1:13" x14ac:dyDescent="0.25">
      <c r="A9" s="17" t="s">
        <v>5</v>
      </c>
      <c r="B9" s="18" t="s">
        <v>6</v>
      </c>
      <c r="C9" s="19">
        <f>C10</f>
        <v>77000000</v>
      </c>
      <c r="D9" s="19">
        <f>D10</f>
        <v>5889547.79</v>
      </c>
      <c r="E9" s="34">
        <f t="shared" ref="E9:E72" si="0">D9/C9*100</f>
        <v>7.6487633636363643</v>
      </c>
    </row>
    <row r="10" spans="1:13" x14ac:dyDescent="0.25">
      <c r="A10" s="23" t="s">
        <v>7</v>
      </c>
      <c r="B10" s="18" t="s">
        <v>8</v>
      </c>
      <c r="C10" s="19">
        <f>SUM(C11:C17)</f>
        <v>77000000</v>
      </c>
      <c r="D10" s="19">
        <f>SUM(D11:D17)</f>
        <v>5889547.79</v>
      </c>
      <c r="E10" s="34">
        <f t="shared" si="0"/>
        <v>7.6487633636363643</v>
      </c>
    </row>
    <row r="11" spans="1:13" ht="109.5" customHeight="1" x14ac:dyDescent="0.25">
      <c r="A11" s="24" t="s">
        <v>46</v>
      </c>
      <c r="B11" s="24" t="s">
        <v>114</v>
      </c>
      <c r="C11" s="13">
        <v>21000000</v>
      </c>
      <c r="D11" s="13">
        <v>5641390.6399999997</v>
      </c>
      <c r="E11" s="35">
        <f t="shared" si="0"/>
        <v>26.863764952380954</v>
      </c>
    </row>
    <row r="12" spans="1:13" ht="110.25" customHeight="1" x14ac:dyDescent="0.25">
      <c r="A12" s="24" t="s">
        <v>47</v>
      </c>
      <c r="B12" s="24" t="s">
        <v>115</v>
      </c>
      <c r="C12" s="13">
        <v>100000</v>
      </c>
      <c r="D12" s="13">
        <v>786.9</v>
      </c>
      <c r="E12" s="35">
        <f t="shared" si="0"/>
        <v>0.78689999999999993</v>
      </c>
    </row>
    <row r="13" spans="1:13" ht="77.25" customHeight="1" x14ac:dyDescent="0.25">
      <c r="A13" s="25" t="s">
        <v>48</v>
      </c>
      <c r="B13" s="24" t="s">
        <v>116</v>
      </c>
      <c r="C13" s="13">
        <v>160000</v>
      </c>
      <c r="D13" s="13">
        <v>27628.55</v>
      </c>
      <c r="E13" s="35">
        <f t="shared" si="0"/>
        <v>17.267843750000001</v>
      </c>
    </row>
    <row r="14" spans="1:13" ht="141" customHeight="1" x14ac:dyDescent="0.25">
      <c r="A14" s="25" t="s">
        <v>106</v>
      </c>
      <c r="B14" s="24" t="s">
        <v>117</v>
      </c>
      <c r="C14" s="13">
        <v>2200000</v>
      </c>
      <c r="D14" s="13">
        <v>91150.02</v>
      </c>
      <c r="E14" s="35">
        <f t="shared" si="0"/>
        <v>4.1431827272727277</v>
      </c>
    </row>
    <row r="15" spans="1:13" ht="60.75" customHeight="1" x14ac:dyDescent="0.25">
      <c r="A15" s="25" t="s">
        <v>107</v>
      </c>
      <c r="B15" s="24" t="s">
        <v>118</v>
      </c>
      <c r="C15" s="13">
        <v>1800000</v>
      </c>
      <c r="D15" s="13">
        <v>28180.9</v>
      </c>
      <c r="E15" s="35">
        <f t="shared" si="0"/>
        <v>1.5656055555555555</v>
      </c>
    </row>
    <row r="16" spans="1:13" ht="60.75" customHeight="1" x14ac:dyDescent="0.25">
      <c r="A16" s="25" t="s">
        <v>108</v>
      </c>
      <c r="B16" s="24" t="s">
        <v>119</v>
      </c>
      <c r="C16" s="13">
        <v>51540000</v>
      </c>
      <c r="D16" s="13">
        <v>3176.46</v>
      </c>
      <c r="E16" s="35">
        <f t="shared" si="0"/>
        <v>6.1630966239813734E-3</v>
      </c>
    </row>
    <row r="17" spans="1:5" ht="318.75" customHeight="1" x14ac:dyDescent="0.25">
      <c r="A17" s="25" t="s">
        <v>120</v>
      </c>
      <c r="B17" s="24" t="s">
        <v>125</v>
      </c>
      <c r="C17" s="13">
        <v>200000</v>
      </c>
      <c r="D17" s="13">
        <v>97234.32</v>
      </c>
      <c r="E17" s="35">
        <f t="shared" si="0"/>
        <v>48.617160000000005</v>
      </c>
    </row>
    <row r="18" spans="1:5" ht="47.25" x14ac:dyDescent="0.25">
      <c r="A18" s="17" t="s">
        <v>9</v>
      </c>
      <c r="B18" s="18" t="s">
        <v>10</v>
      </c>
      <c r="C18" s="19">
        <f>C19</f>
        <v>3430200</v>
      </c>
      <c r="D18" s="19">
        <f>D19</f>
        <v>824159.57000000007</v>
      </c>
      <c r="E18" s="34">
        <f t="shared" si="0"/>
        <v>24.026574835286574</v>
      </c>
    </row>
    <row r="19" spans="1:5" ht="31.5" x14ac:dyDescent="0.25">
      <c r="A19" s="26" t="s">
        <v>49</v>
      </c>
      <c r="B19" s="20" t="s">
        <v>50</v>
      </c>
      <c r="C19" s="13">
        <f>C21+C23+C25+C27</f>
        <v>3430200</v>
      </c>
      <c r="D19" s="13">
        <f t="shared" ref="D19" si="1">D20+D22+D24+D26</f>
        <v>824159.57000000007</v>
      </c>
      <c r="E19" s="35">
        <f t="shared" si="0"/>
        <v>24.026574835286574</v>
      </c>
    </row>
    <row r="20" spans="1:5" ht="65.25" customHeight="1" x14ac:dyDescent="0.25">
      <c r="A20" s="12" t="s">
        <v>11</v>
      </c>
      <c r="B20" s="20" t="s">
        <v>12</v>
      </c>
      <c r="C20" s="13">
        <f>C21</f>
        <v>1794000</v>
      </c>
      <c r="D20" s="13">
        <f t="shared" ref="D20" si="2">D21</f>
        <v>404828.88</v>
      </c>
      <c r="E20" s="35">
        <f t="shared" si="0"/>
        <v>22.565712374581938</v>
      </c>
    </row>
    <row r="21" spans="1:5" ht="113.25" customHeight="1" x14ac:dyDescent="0.25">
      <c r="A21" s="12" t="s">
        <v>82</v>
      </c>
      <c r="B21" s="20" t="s">
        <v>83</v>
      </c>
      <c r="C21" s="13">
        <v>1794000</v>
      </c>
      <c r="D21" s="13">
        <v>404828.88</v>
      </c>
      <c r="E21" s="35">
        <f t="shared" si="0"/>
        <v>22.565712374581938</v>
      </c>
    </row>
    <row r="22" spans="1:5" ht="81" customHeight="1" x14ac:dyDescent="0.25">
      <c r="A22" s="12" t="s">
        <v>13</v>
      </c>
      <c r="B22" s="20" t="s">
        <v>14</v>
      </c>
      <c r="C22" s="13">
        <f>C23</f>
        <v>8100</v>
      </c>
      <c r="D22" s="13">
        <f t="shared" ref="D22" si="3">D23</f>
        <v>2300.25</v>
      </c>
      <c r="E22" s="35">
        <f t="shared" si="0"/>
        <v>28.398148148148149</v>
      </c>
    </row>
    <row r="23" spans="1:5" ht="127.5" customHeight="1" x14ac:dyDescent="0.25">
      <c r="A23" s="12" t="s">
        <v>84</v>
      </c>
      <c r="B23" s="20" t="s">
        <v>85</v>
      </c>
      <c r="C23" s="13">
        <v>8100</v>
      </c>
      <c r="D23" s="13">
        <v>2300.25</v>
      </c>
      <c r="E23" s="35">
        <f t="shared" si="0"/>
        <v>28.398148148148149</v>
      </c>
    </row>
    <row r="24" spans="1:5" ht="64.5" customHeight="1" x14ac:dyDescent="0.25">
      <c r="A24" s="12" t="s">
        <v>15</v>
      </c>
      <c r="B24" s="20" t="s">
        <v>16</v>
      </c>
      <c r="C24" s="13">
        <f>C25</f>
        <v>1811900</v>
      </c>
      <c r="D24" s="13">
        <f t="shared" ref="D24" si="4">D25</f>
        <v>451843.89</v>
      </c>
      <c r="E24" s="35">
        <f t="shared" si="0"/>
        <v>24.937573265632761</v>
      </c>
    </row>
    <row r="25" spans="1:5" ht="114" customHeight="1" x14ac:dyDescent="0.25">
      <c r="A25" s="12" t="s">
        <v>86</v>
      </c>
      <c r="B25" s="20" t="s">
        <v>87</v>
      </c>
      <c r="C25" s="13">
        <v>1811900</v>
      </c>
      <c r="D25" s="13">
        <v>451843.89</v>
      </c>
      <c r="E25" s="35">
        <f t="shared" si="0"/>
        <v>24.937573265632761</v>
      </c>
    </row>
    <row r="26" spans="1:5" ht="65.25" customHeight="1" x14ac:dyDescent="0.25">
      <c r="A26" s="12" t="s">
        <v>17</v>
      </c>
      <c r="B26" s="20" t="s">
        <v>18</v>
      </c>
      <c r="C26" s="13">
        <f>C27</f>
        <v>-183800</v>
      </c>
      <c r="D26" s="13">
        <f t="shared" ref="D26" si="5">D27</f>
        <v>-34813.449999999997</v>
      </c>
      <c r="E26" s="35">
        <f t="shared" si="0"/>
        <v>18.940941240478779</v>
      </c>
    </row>
    <row r="27" spans="1:5" ht="111.75" customHeight="1" x14ac:dyDescent="0.25">
      <c r="A27" s="12" t="s">
        <v>88</v>
      </c>
      <c r="B27" s="20" t="s">
        <v>89</v>
      </c>
      <c r="C27" s="13">
        <v>-183800</v>
      </c>
      <c r="D27" s="13">
        <v>-34813.449999999997</v>
      </c>
      <c r="E27" s="35">
        <f t="shared" si="0"/>
        <v>18.940941240478779</v>
      </c>
    </row>
    <row r="28" spans="1:5" x14ac:dyDescent="0.25">
      <c r="A28" s="17" t="s">
        <v>19</v>
      </c>
      <c r="B28" s="18" t="s">
        <v>20</v>
      </c>
      <c r="C28" s="19">
        <f>C29+C31</f>
        <v>11860000</v>
      </c>
      <c r="D28" s="19">
        <f>D29+D31</f>
        <v>1287923.3900000001</v>
      </c>
      <c r="E28" s="34">
        <f t="shared" si="0"/>
        <v>10.859387774030354</v>
      </c>
    </row>
    <row r="29" spans="1:5" x14ac:dyDescent="0.25">
      <c r="A29" s="26" t="s">
        <v>51</v>
      </c>
      <c r="B29" s="20" t="s">
        <v>52</v>
      </c>
      <c r="C29" s="13">
        <f>C30</f>
        <v>6987000</v>
      </c>
      <c r="D29" s="13">
        <f>D30</f>
        <v>314515.44</v>
      </c>
      <c r="E29" s="35">
        <f t="shared" si="0"/>
        <v>4.5014375268355522</v>
      </c>
    </row>
    <row r="30" spans="1:5" ht="47.25" x14ac:dyDescent="0.25">
      <c r="A30" s="26" t="s">
        <v>53</v>
      </c>
      <c r="B30" s="20" t="s">
        <v>54</v>
      </c>
      <c r="C30" s="13">
        <v>6987000</v>
      </c>
      <c r="D30" s="13">
        <v>314515.44</v>
      </c>
      <c r="E30" s="35">
        <f t="shared" si="0"/>
        <v>4.5014375268355522</v>
      </c>
    </row>
    <row r="31" spans="1:5" x14ac:dyDescent="0.25">
      <c r="A31" s="26" t="s">
        <v>55</v>
      </c>
      <c r="B31" s="20" t="s">
        <v>56</v>
      </c>
      <c r="C31" s="13">
        <f>C32+C34</f>
        <v>4873000</v>
      </c>
      <c r="D31" s="13">
        <f>D32+D34</f>
        <v>973407.95000000007</v>
      </c>
      <c r="E31" s="35">
        <f t="shared" si="0"/>
        <v>19.975537656474451</v>
      </c>
    </row>
    <row r="32" spans="1:5" x14ac:dyDescent="0.25">
      <c r="A32" s="26" t="s">
        <v>57</v>
      </c>
      <c r="B32" s="20" t="s">
        <v>58</v>
      </c>
      <c r="C32" s="13">
        <f>C33</f>
        <v>2005000</v>
      </c>
      <c r="D32" s="13">
        <f>D33</f>
        <v>891119.06</v>
      </c>
      <c r="E32" s="35">
        <f t="shared" si="0"/>
        <v>44.444840897755618</v>
      </c>
    </row>
    <row r="33" spans="1:5" ht="31.5" x14ac:dyDescent="0.25">
      <c r="A33" s="26" t="s">
        <v>59</v>
      </c>
      <c r="B33" s="20" t="s">
        <v>60</v>
      </c>
      <c r="C33" s="13">
        <v>2005000</v>
      </c>
      <c r="D33" s="13">
        <v>891119.06</v>
      </c>
      <c r="E33" s="35">
        <f t="shared" si="0"/>
        <v>44.444840897755618</v>
      </c>
    </row>
    <row r="34" spans="1:5" x14ac:dyDescent="0.25">
      <c r="A34" s="26" t="s">
        <v>61</v>
      </c>
      <c r="B34" s="20" t="s">
        <v>62</v>
      </c>
      <c r="C34" s="13">
        <f>C35</f>
        <v>2868000</v>
      </c>
      <c r="D34" s="13">
        <f>D35</f>
        <v>82288.89</v>
      </c>
      <c r="E34" s="35">
        <f t="shared" si="0"/>
        <v>2.869208158995816</v>
      </c>
    </row>
    <row r="35" spans="1:5" ht="31.5" x14ac:dyDescent="0.25">
      <c r="A35" s="26" t="s">
        <v>63</v>
      </c>
      <c r="B35" s="20" t="s">
        <v>64</v>
      </c>
      <c r="C35" s="13">
        <v>2868000</v>
      </c>
      <c r="D35" s="13">
        <v>82288.89</v>
      </c>
      <c r="E35" s="35">
        <f t="shared" si="0"/>
        <v>2.869208158995816</v>
      </c>
    </row>
    <row r="36" spans="1:5" ht="47.25" x14ac:dyDescent="0.25">
      <c r="A36" s="17" t="s">
        <v>21</v>
      </c>
      <c r="B36" s="18" t="s">
        <v>22</v>
      </c>
      <c r="C36" s="19">
        <f>C37</f>
        <v>300000</v>
      </c>
      <c r="D36" s="19">
        <f t="shared" ref="D36" si="6">D37</f>
        <v>57964.98</v>
      </c>
      <c r="E36" s="34">
        <f t="shared" si="0"/>
        <v>19.321660000000001</v>
      </c>
    </row>
    <row r="37" spans="1:5" ht="83.25" customHeight="1" x14ac:dyDescent="0.25">
      <c r="A37" s="12" t="s">
        <v>23</v>
      </c>
      <c r="B37" s="20" t="s">
        <v>24</v>
      </c>
      <c r="C37" s="13">
        <f>C38</f>
        <v>300000</v>
      </c>
      <c r="D37" s="13">
        <f t="shared" ref="D37" si="7">D38</f>
        <v>57964.98</v>
      </c>
      <c r="E37" s="35">
        <f t="shared" si="0"/>
        <v>19.321660000000001</v>
      </c>
    </row>
    <row r="38" spans="1:5" ht="69.75" customHeight="1" x14ac:dyDescent="0.25">
      <c r="A38" s="12" t="s">
        <v>65</v>
      </c>
      <c r="B38" s="20" t="s">
        <v>66</v>
      </c>
      <c r="C38" s="13">
        <f>C39</f>
        <v>300000</v>
      </c>
      <c r="D38" s="13">
        <f>D39</f>
        <v>57964.98</v>
      </c>
      <c r="E38" s="35">
        <f t="shared" si="0"/>
        <v>19.321660000000001</v>
      </c>
    </row>
    <row r="39" spans="1:5" ht="81.75" customHeight="1" x14ac:dyDescent="0.25">
      <c r="A39" s="26" t="s">
        <v>67</v>
      </c>
      <c r="B39" s="20" t="s">
        <v>68</v>
      </c>
      <c r="C39" s="13">
        <v>300000</v>
      </c>
      <c r="D39" s="13">
        <v>57964.98</v>
      </c>
      <c r="E39" s="35">
        <f t="shared" si="0"/>
        <v>19.321660000000001</v>
      </c>
    </row>
    <row r="40" spans="1:5" ht="31.5" x14ac:dyDescent="0.25">
      <c r="A40" s="17" t="s">
        <v>25</v>
      </c>
      <c r="B40" s="18" t="s">
        <v>26</v>
      </c>
      <c r="C40" s="19">
        <f t="shared" ref="C40:D42" si="8">C41</f>
        <v>400000</v>
      </c>
      <c r="D40" s="19">
        <f t="shared" si="8"/>
        <v>9.9999999999999998E-20</v>
      </c>
      <c r="E40" s="34">
        <f t="shared" si="0"/>
        <v>2.4999999999999998E-23</v>
      </c>
    </row>
    <row r="41" spans="1:5" ht="31.5" x14ac:dyDescent="0.25">
      <c r="A41" s="12" t="s">
        <v>27</v>
      </c>
      <c r="B41" s="20" t="s">
        <v>28</v>
      </c>
      <c r="C41" s="13">
        <f t="shared" si="8"/>
        <v>400000</v>
      </c>
      <c r="D41" s="13">
        <f t="shared" si="8"/>
        <v>9.9999999999999998E-20</v>
      </c>
      <c r="E41" s="35">
        <f t="shared" si="0"/>
        <v>2.4999999999999998E-23</v>
      </c>
    </row>
    <row r="42" spans="1:5" ht="31.5" x14ac:dyDescent="0.25">
      <c r="A42" s="26" t="s">
        <v>69</v>
      </c>
      <c r="B42" s="20" t="s">
        <v>70</v>
      </c>
      <c r="C42" s="13">
        <f t="shared" si="8"/>
        <v>400000</v>
      </c>
      <c r="D42" s="13">
        <f t="shared" si="8"/>
        <v>9.9999999999999998E-20</v>
      </c>
      <c r="E42" s="35">
        <f t="shared" si="0"/>
        <v>2.4999999999999998E-23</v>
      </c>
    </row>
    <row r="43" spans="1:5" ht="47.25" x14ac:dyDescent="0.25">
      <c r="A43" s="26" t="s">
        <v>71</v>
      </c>
      <c r="B43" s="20" t="s">
        <v>72</v>
      </c>
      <c r="C43" s="13">
        <v>400000</v>
      </c>
      <c r="D43" s="13">
        <v>9.9999999999999998E-20</v>
      </c>
      <c r="E43" s="35">
        <f t="shared" si="0"/>
        <v>2.4999999999999998E-23</v>
      </c>
    </row>
    <row r="44" spans="1:5" x14ac:dyDescent="0.25">
      <c r="A44" s="26" t="s">
        <v>100</v>
      </c>
      <c r="B44" s="18" t="s">
        <v>101</v>
      </c>
      <c r="C44" s="19">
        <f>C45</f>
        <v>2000</v>
      </c>
      <c r="D44" s="19">
        <f t="shared" ref="D44:D45" si="9">D45</f>
        <v>9.9999999999999998E-20</v>
      </c>
      <c r="E44" s="34">
        <f t="shared" si="0"/>
        <v>4.9999999999999997E-21</v>
      </c>
    </row>
    <row r="45" spans="1:5" ht="63" x14ac:dyDescent="0.25">
      <c r="A45" s="26" t="s">
        <v>104</v>
      </c>
      <c r="B45" s="20" t="s">
        <v>102</v>
      </c>
      <c r="C45" s="13">
        <f>C46</f>
        <v>2000</v>
      </c>
      <c r="D45" s="13">
        <f t="shared" si="9"/>
        <v>9.9999999999999998E-20</v>
      </c>
      <c r="E45" s="35">
        <f t="shared" si="0"/>
        <v>4.9999999999999997E-21</v>
      </c>
    </row>
    <row r="46" spans="1:5" ht="76.5" customHeight="1" x14ac:dyDescent="0.25">
      <c r="A46" s="26" t="s">
        <v>105</v>
      </c>
      <c r="B46" s="20" t="s">
        <v>103</v>
      </c>
      <c r="C46" s="13">
        <v>2000</v>
      </c>
      <c r="D46" s="13">
        <v>9.9999999999999998E-20</v>
      </c>
      <c r="E46" s="35">
        <f t="shared" si="0"/>
        <v>4.9999999999999997E-21</v>
      </c>
    </row>
    <row r="47" spans="1:5" ht="37.5" customHeight="1" x14ac:dyDescent="0.25">
      <c r="A47" s="17" t="s">
        <v>29</v>
      </c>
      <c r="B47" s="18" t="s">
        <v>30</v>
      </c>
      <c r="C47" s="19">
        <f>C48+C73</f>
        <v>32918447.779999997</v>
      </c>
      <c r="D47" s="19">
        <f t="shared" ref="D47" si="10">D48+D73</f>
        <v>5.0000000000000004E-19</v>
      </c>
      <c r="E47" s="34">
        <f t="shared" si="0"/>
        <v>1.5189051541603401E-24</v>
      </c>
    </row>
    <row r="48" spans="1:5" ht="49.5" customHeight="1" x14ac:dyDescent="0.25">
      <c r="A48" s="17" t="s">
        <v>31</v>
      </c>
      <c r="B48" s="18" t="s">
        <v>73</v>
      </c>
      <c r="C48" s="19">
        <f>C50+C57</f>
        <v>32842894.559999999</v>
      </c>
      <c r="D48" s="19">
        <f t="shared" ref="D48" si="11">D50+D57</f>
        <v>3.9999999999999999E-19</v>
      </c>
      <c r="E48" s="34">
        <f t="shared" si="0"/>
        <v>1.2179194475969477E-24</v>
      </c>
    </row>
    <row r="49" spans="1:5" ht="99.75" hidden="1" customHeight="1" x14ac:dyDescent="0.25">
      <c r="A49" s="12"/>
      <c r="B49" s="20"/>
      <c r="C49" s="13"/>
      <c r="D49" s="13"/>
      <c r="E49" s="34" t="e">
        <f t="shared" si="0"/>
        <v>#DIV/0!</v>
      </c>
    </row>
    <row r="50" spans="1:5" ht="34.5" customHeight="1" x14ac:dyDescent="0.25">
      <c r="A50" s="17" t="s">
        <v>94</v>
      </c>
      <c r="B50" s="18" t="s">
        <v>90</v>
      </c>
      <c r="C50" s="19">
        <f>C51+C54+C56</f>
        <v>32842694.559999999</v>
      </c>
      <c r="D50" s="19">
        <f t="shared" ref="D50" si="12">D51+D54+D56</f>
        <v>2.9999999999999999E-19</v>
      </c>
      <c r="E50" s="34">
        <f t="shared" si="0"/>
        <v>9.1344514821076246E-25</v>
      </c>
    </row>
    <row r="51" spans="1:5" ht="82.5" customHeight="1" x14ac:dyDescent="0.25">
      <c r="A51" s="26" t="s">
        <v>95</v>
      </c>
      <c r="B51" s="20" t="s">
        <v>91</v>
      </c>
      <c r="C51" s="13">
        <f>C52</f>
        <v>12182511</v>
      </c>
      <c r="D51" s="13">
        <f t="shared" ref="D51" si="13">D52</f>
        <v>9.9999999999999998E-20</v>
      </c>
      <c r="E51" s="35">
        <f t="shared" si="0"/>
        <v>8.2084883814182475E-25</v>
      </c>
    </row>
    <row r="52" spans="1:5" ht="93" customHeight="1" x14ac:dyDescent="0.25">
      <c r="A52" s="32" t="s">
        <v>96</v>
      </c>
      <c r="B52" s="33" t="s">
        <v>92</v>
      </c>
      <c r="C52" s="13">
        <v>12182511</v>
      </c>
      <c r="D52" s="13">
        <v>9.9999999999999998E-20</v>
      </c>
      <c r="E52" s="35">
        <f t="shared" si="0"/>
        <v>8.2084883814182475E-25</v>
      </c>
    </row>
    <row r="53" spans="1:5" ht="32.25" customHeight="1" x14ac:dyDescent="0.25">
      <c r="A53" s="32" t="s">
        <v>121</v>
      </c>
      <c r="B53" s="33" t="s">
        <v>122</v>
      </c>
      <c r="C53" s="13">
        <f>C54</f>
        <v>16660149.02</v>
      </c>
      <c r="D53" s="13">
        <f>D54</f>
        <v>9.9999999999999998E-20</v>
      </c>
      <c r="E53" s="35">
        <f t="shared" si="0"/>
        <v>6.0023472707208714E-25</v>
      </c>
    </row>
    <row r="54" spans="1:5" ht="48" customHeight="1" x14ac:dyDescent="0.25">
      <c r="A54" s="32" t="s">
        <v>123</v>
      </c>
      <c r="B54" s="33" t="s">
        <v>124</v>
      </c>
      <c r="C54" s="13">
        <v>16660149.02</v>
      </c>
      <c r="D54" s="13">
        <v>9.9999999999999998E-20</v>
      </c>
      <c r="E54" s="35">
        <f t="shared" si="0"/>
        <v>6.0023472707208714E-25</v>
      </c>
    </row>
    <row r="55" spans="1:5" ht="32.25" customHeight="1" x14ac:dyDescent="0.25">
      <c r="A55" s="26" t="s">
        <v>97</v>
      </c>
      <c r="B55" s="20" t="s">
        <v>99</v>
      </c>
      <c r="C55" s="13">
        <f>C56</f>
        <v>4000034.54</v>
      </c>
      <c r="D55" s="13">
        <f t="shared" ref="D55" si="14">D56</f>
        <v>9.9999999999999998E-20</v>
      </c>
      <c r="E55" s="35">
        <f t="shared" si="0"/>
        <v>2.4999784126864062E-24</v>
      </c>
    </row>
    <row r="56" spans="1:5" ht="32.25" customHeight="1" x14ac:dyDescent="0.25">
      <c r="A56" s="26" t="s">
        <v>98</v>
      </c>
      <c r="B56" s="20" t="s">
        <v>93</v>
      </c>
      <c r="C56" s="13">
        <v>4000034.54</v>
      </c>
      <c r="D56" s="13">
        <v>9.9999999999999998E-20</v>
      </c>
      <c r="E56" s="35">
        <f t="shared" si="0"/>
        <v>2.4999784126864062E-24</v>
      </c>
    </row>
    <row r="57" spans="1:5" ht="31.5" x14ac:dyDescent="0.25">
      <c r="A57" s="17" t="s">
        <v>79</v>
      </c>
      <c r="B57" s="18" t="s">
        <v>42</v>
      </c>
      <c r="C57" s="19">
        <f t="shared" ref="C57:D58" si="15">C58</f>
        <v>200</v>
      </c>
      <c r="D57" s="19">
        <f t="shared" si="15"/>
        <v>9.9999999999999998E-20</v>
      </c>
      <c r="E57" s="34">
        <f t="shared" si="0"/>
        <v>4.9999999999999993E-20</v>
      </c>
    </row>
    <row r="58" spans="1:5" ht="33" customHeight="1" x14ac:dyDescent="0.25">
      <c r="A58" s="26" t="s">
        <v>80</v>
      </c>
      <c r="B58" s="20" t="s">
        <v>77</v>
      </c>
      <c r="C58" s="13">
        <f>C59</f>
        <v>200</v>
      </c>
      <c r="D58" s="13">
        <f t="shared" si="15"/>
        <v>9.9999999999999998E-20</v>
      </c>
      <c r="E58" s="35">
        <f t="shared" si="0"/>
        <v>4.9999999999999993E-20</v>
      </c>
    </row>
    <row r="59" spans="1:5" ht="33" customHeight="1" x14ac:dyDescent="0.25">
      <c r="A59" s="26" t="s">
        <v>81</v>
      </c>
      <c r="B59" s="20" t="s">
        <v>78</v>
      </c>
      <c r="C59" s="13">
        <v>200</v>
      </c>
      <c r="D59" s="13">
        <v>9.9999999999999998E-20</v>
      </c>
      <c r="E59" s="35">
        <f t="shared" si="0"/>
        <v>4.9999999999999993E-20</v>
      </c>
    </row>
    <row r="60" spans="1:5" hidden="1" x14ac:dyDescent="0.25">
      <c r="A60" s="12"/>
      <c r="B60" s="20"/>
      <c r="C60" s="13"/>
      <c r="D60" s="13"/>
      <c r="E60" s="34" t="e">
        <f t="shared" si="0"/>
        <v>#DIV/0!</v>
      </c>
    </row>
    <row r="61" spans="1:5" ht="110.25" hidden="1" x14ac:dyDescent="0.25">
      <c r="A61" s="12" t="s">
        <v>32</v>
      </c>
      <c r="B61" s="20" t="s">
        <v>33</v>
      </c>
      <c r="C61" s="13"/>
      <c r="D61" s="13"/>
      <c r="E61" s="34" t="e">
        <f t="shared" si="0"/>
        <v>#DIV/0!</v>
      </c>
    </row>
    <row r="62" spans="1:5" ht="110.25" hidden="1" x14ac:dyDescent="0.25">
      <c r="A62" s="15"/>
      <c r="B62" s="20" t="s">
        <v>34</v>
      </c>
      <c r="C62" s="13"/>
      <c r="D62" s="13"/>
      <c r="E62" s="34" t="e">
        <f t="shared" si="0"/>
        <v>#DIV/0!</v>
      </c>
    </row>
    <row r="63" spans="1:5" ht="29.25" hidden="1" customHeight="1" x14ac:dyDescent="0.25">
      <c r="A63" s="16"/>
      <c r="B63" s="18" t="s">
        <v>35</v>
      </c>
      <c r="C63" s="14"/>
      <c r="D63" s="14"/>
      <c r="E63" s="34" t="e">
        <f t="shared" si="0"/>
        <v>#DIV/0!</v>
      </c>
    </row>
    <row r="64" spans="1:5" ht="31.5" hidden="1" x14ac:dyDescent="0.25">
      <c r="A64" s="15"/>
      <c r="B64" s="20" t="s">
        <v>36</v>
      </c>
      <c r="C64" s="13"/>
      <c r="D64" s="13"/>
      <c r="E64" s="34" t="e">
        <f t="shared" si="0"/>
        <v>#DIV/0!</v>
      </c>
    </row>
    <row r="65" spans="1:5" ht="110.25" hidden="1" x14ac:dyDescent="0.25">
      <c r="A65" s="21"/>
      <c r="B65" s="18" t="s">
        <v>37</v>
      </c>
      <c r="C65" s="14"/>
      <c r="D65" s="14"/>
      <c r="E65" s="34" t="e">
        <f t="shared" si="0"/>
        <v>#DIV/0!</v>
      </c>
    </row>
    <row r="66" spans="1:5" ht="78.75" hidden="1" x14ac:dyDescent="0.25">
      <c r="A66" s="21"/>
      <c r="B66" s="18" t="s">
        <v>43</v>
      </c>
      <c r="C66" s="14"/>
      <c r="D66" s="14"/>
      <c r="E66" s="34" t="e">
        <f t="shared" si="0"/>
        <v>#DIV/0!</v>
      </c>
    </row>
    <row r="67" spans="1:5" ht="104.25" hidden="1" customHeight="1" x14ac:dyDescent="0.25">
      <c r="A67" s="22"/>
      <c r="B67" s="20" t="s">
        <v>44</v>
      </c>
      <c r="C67" s="11"/>
      <c r="D67" s="11"/>
      <c r="E67" s="34" t="e">
        <f t="shared" si="0"/>
        <v>#DIV/0!</v>
      </c>
    </row>
    <row r="68" spans="1:5" ht="102" hidden="1" customHeight="1" x14ac:dyDescent="0.25">
      <c r="A68" s="22"/>
      <c r="B68" s="20" t="s">
        <v>38</v>
      </c>
      <c r="C68" s="13"/>
      <c r="D68" s="13"/>
      <c r="E68" s="34" t="e">
        <f t="shared" si="0"/>
        <v>#DIV/0!</v>
      </c>
    </row>
    <row r="69" spans="1:5" ht="96.75" hidden="1" customHeight="1" x14ac:dyDescent="0.25">
      <c r="A69" s="22"/>
      <c r="B69" s="20" t="s">
        <v>39</v>
      </c>
      <c r="C69" s="13"/>
      <c r="D69" s="13"/>
      <c r="E69" s="34" t="e">
        <f t="shared" si="0"/>
        <v>#DIV/0!</v>
      </c>
    </row>
    <row r="70" spans="1:5" ht="79.5" hidden="1" customHeight="1" x14ac:dyDescent="0.25">
      <c r="A70" s="22"/>
      <c r="B70" s="20" t="s">
        <v>40</v>
      </c>
      <c r="C70" s="13"/>
      <c r="D70" s="13"/>
      <c r="E70" s="34" t="e">
        <f t="shared" si="0"/>
        <v>#DIV/0!</v>
      </c>
    </row>
    <row r="71" spans="1:5" ht="63" hidden="1" x14ac:dyDescent="0.25">
      <c r="A71" s="21"/>
      <c r="B71" s="18" t="s">
        <v>45</v>
      </c>
      <c r="C71" s="14"/>
      <c r="D71" s="14"/>
      <c r="E71" s="34" t="e">
        <f t="shared" si="0"/>
        <v>#DIV/0!</v>
      </c>
    </row>
    <row r="72" spans="1:5" ht="63" hidden="1" x14ac:dyDescent="0.25">
      <c r="A72" s="22"/>
      <c r="B72" s="20" t="s">
        <v>41</v>
      </c>
      <c r="C72" s="13"/>
      <c r="D72" s="13"/>
      <c r="E72" s="34" t="e">
        <f t="shared" si="0"/>
        <v>#DIV/0!</v>
      </c>
    </row>
    <row r="73" spans="1:5" x14ac:dyDescent="0.25">
      <c r="A73" s="23" t="s">
        <v>109</v>
      </c>
      <c r="B73" s="18" t="s">
        <v>110</v>
      </c>
      <c r="C73" s="19">
        <f>C74</f>
        <v>75553.22</v>
      </c>
      <c r="D73" s="19">
        <v>9.9999999999999998E-20</v>
      </c>
      <c r="E73" s="34">
        <f t="shared" ref="E73:E76" si="16">D73/C73*100</f>
        <v>1.3235703256591843E-22</v>
      </c>
    </row>
    <row r="74" spans="1:5" ht="31.5" x14ac:dyDescent="0.25">
      <c r="A74" s="26" t="s">
        <v>111</v>
      </c>
      <c r="B74" s="20" t="s">
        <v>112</v>
      </c>
      <c r="C74" s="13">
        <f>C75</f>
        <v>75553.22</v>
      </c>
      <c r="D74" s="13">
        <v>9.9999999999999998E-20</v>
      </c>
      <c r="E74" s="35">
        <f t="shared" si="16"/>
        <v>1.3235703256591843E-22</v>
      </c>
    </row>
    <row r="75" spans="1:5" ht="31.5" x14ac:dyDescent="0.25">
      <c r="A75" s="26" t="s">
        <v>113</v>
      </c>
      <c r="B75" s="20" t="s">
        <v>112</v>
      </c>
      <c r="C75" s="13">
        <v>75553.22</v>
      </c>
      <c r="D75" s="13">
        <v>9.9999999999999998E-20</v>
      </c>
      <c r="E75" s="35">
        <f t="shared" si="16"/>
        <v>1.3235703256591843E-22</v>
      </c>
    </row>
    <row r="76" spans="1:5" ht="27.75" customHeight="1" x14ac:dyDescent="0.25">
      <c r="A76" s="37" t="s">
        <v>76</v>
      </c>
      <c r="B76" s="38"/>
      <c r="C76" s="19">
        <f>C8+C47</f>
        <v>125910647.78</v>
      </c>
      <c r="D76" s="19">
        <f>D8+D47</f>
        <v>8059595.7300000004</v>
      </c>
      <c r="E76" s="34">
        <f t="shared" si="16"/>
        <v>6.4010438132939305</v>
      </c>
    </row>
    <row r="77" spans="1:5" x14ac:dyDescent="0.25">
      <c r="B77" s="5"/>
      <c r="C77" s="6"/>
      <c r="D77" s="7"/>
      <c r="E77" s="7"/>
    </row>
  </sheetData>
  <mergeCells count="4">
    <mergeCell ref="C1:E1"/>
    <mergeCell ref="A76:B76"/>
    <mergeCell ref="A4:M4"/>
    <mergeCell ref="C2:E2"/>
  </mergeCells>
  <pageMargins left="0.70866141732283472" right="0.19685039370078741" top="0.39370078740157483" bottom="0.39370078740157483" header="0.23622047244094491" footer="0.15748031496062992"/>
  <pageSetup paperSize="9" scale="57"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2025-04-14T07:54:41Z</cp:lastPrinted>
  <dcterms:created xsi:type="dcterms:W3CDTF">2016-10-19T07:48:46Z</dcterms:created>
  <dcterms:modified xsi:type="dcterms:W3CDTF">2025-04-14T07:54:43Z</dcterms:modified>
</cp:coreProperties>
</file>