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80" windowWidth="9720" windowHeight="4860" activeTab="0"/>
  </bookViews>
  <sheets>
    <sheet name="Программная" sheetId="1" r:id="rId1"/>
  </sheets>
  <definedNames/>
  <calcPr fullCalcOnLoad="1"/>
</workbook>
</file>

<file path=xl/sharedStrings.xml><?xml version="1.0" encoding="utf-8"?>
<sst xmlns="http://schemas.openxmlformats.org/spreadsheetml/2006/main" count="1755" uniqueCount="257">
  <si>
    <t>Наименование</t>
  </si>
  <si>
    <t>Администрация Суражского района</t>
  </si>
  <si>
    <t>Всего расходов</t>
  </si>
  <si>
    <t>01</t>
  </si>
  <si>
    <t>03</t>
  </si>
  <si>
    <t>02</t>
  </si>
  <si>
    <t>500</t>
  </si>
  <si>
    <t>Выплата единовременного пособия при всех формах устройства детей, лишенных родительского попечения, в семью</t>
  </si>
  <si>
    <t>6</t>
  </si>
  <si>
    <t>100</t>
  </si>
  <si>
    <t>200</t>
  </si>
  <si>
    <t>Иные бюджетные ассигнования</t>
  </si>
  <si>
    <t>800</t>
  </si>
  <si>
    <t>240</t>
  </si>
  <si>
    <t>Резервные средства</t>
  </si>
  <si>
    <t>870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</si>
  <si>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</si>
  <si>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</si>
  <si>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</si>
  <si>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</si>
  <si>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</si>
  <si>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</si>
  <si>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</si>
  <si>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</si>
  <si>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Субвенции бюджетам городских поселений  для осуществления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</si>
  <si>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</si>
  <si>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</si>
  <si>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</si>
  <si>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</si>
  <si>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</si>
  <si>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</si>
  <si>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</si>
  <si>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</si>
  <si>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</si>
  <si>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</si>
  <si>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МП</t>
  </si>
  <si>
    <t>ППМП</t>
  </si>
  <si>
    <t>0</t>
  </si>
  <si>
    <t>70</t>
  </si>
  <si>
    <t>Непрограммные мероприятия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</si>
  <si>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</si>
  <si>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</si>
  <si>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ГРБС</t>
  </si>
  <si>
    <t xml:space="preserve">Обеспечение деятельности главы  муниципального образования 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</si>
  <si>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</si>
  <si>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</si>
  <si>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2</t>
  </si>
  <si>
    <t>3</t>
  </si>
  <si>
    <t>ВР</t>
  </si>
  <si>
    <t>Предоставление субсидий  бюджетным, автономным учреждениям и иным некоммерческим организациям</t>
  </si>
  <si>
    <t>Мероприятия по землеустройству и землепользованию</t>
  </si>
  <si>
    <t>Прочая закупка товаров, работ и услуг для обеспечения муниципальных нужд</t>
  </si>
  <si>
    <t>850</t>
  </si>
  <si>
    <t>Уплата налогов, сборов и иных платежей</t>
  </si>
  <si>
    <t>610</t>
  </si>
  <si>
    <t>Субсидии бюджетным учреждениям</t>
  </si>
  <si>
    <t>Обеспечение сохранности автомобильных дорог местного значения и условий безопасного движения по ним</t>
  </si>
  <si>
    <t>310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</si>
  <si>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</si>
  <si>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</si>
  <si>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320</t>
  </si>
  <si>
    <t>510</t>
  </si>
  <si>
    <t xml:space="preserve">Дотации </t>
  </si>
  <si>
    <t xml:space="preserve"> ОМ</t>
  </si>
  <si>
    <t>НР</t>
  </si>
  <si>
    <t xml:space="preserve"> 12020</t>
  </si>
  <si>
    <t>14210</t>
  </si>
  <si>
    <t>16710</t>
  </si>
  <si>
    <t>17900</t>
  </si>
  <si>
    <t xml:space="preserve"> 52600</t>
  </si>
  <si>
    <t>12020</t>
  </si>
  <si>
    <t xml:space="preserve"> 51180</t>
  </si>
  <si>
    <t xml:space="preserve"> 14780</t>
  </si>
  <si>
    <t>11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</si>
  <si>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</si>
  <si>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Контрольно-счетная палата Суражского муниципального района</t>
  </si>
  <si>
    <t>Суражский Районный Совет народных депутатов</t>
  </si>
  <si>
    <t>18</t>
  </si>
  <si>
    <t>Обеспечение свободы творчества и прав граждан на участие в культурной жизни, на равный доступ к культурным ценностям</t>
  </si>
  <si>
    <t>17</t>
  </si>
  <si>
    <t>Создание условий для участия граждан в культурной жизни</t>
  </si>
  <si>
    <t>12</t>
  </si>
  <si>
    <t>Повышение доступности и качества предоставления дошкольного, общего образования, дополнительного образования детей</t>
  </si>
  <si>
    <t>33</t>
  </si>
  <si>
    <t>40</t>
  </si>
  <si>
    <t>26</t>
  </si>
  <si>
    <t>Создание условий успешной социализации и эффективной самореализации молодежи</t>
  </si>
  <si>
    <t>21</t>
  </si>
  <si>
    <t>41</t>
  </si>
  <si>
    <t>Предупреждение и ликвидация заразных и иных болезней животных</t>
  </si>
  <si>
    <t>32</t>
  </si>
  <si>
    <t>13</t>
  </si>
  <si>
    <t>Реализация мер государственной поддержки работников культуры</t>
  </si>
  <si>
    <t>23</t>
  </si>
  <si>
    <t>Развитие и модернизация сети автомобильных дорог общего пользования и местного значения</t>
  </si>
  <si>
    <t>42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</si>
  <si>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</si>
  <si>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34</t>
  </si>
  <si>
    <t>Защита прав и законных интересов несовершеннолетних, лиц из числа детей-сирот и детей, оставшихся без попечения родителей</t>
  </si>
  <si>
    <t>71</t>
  </si>
  <si>
    <t>Обеспечение эффективного управления и распоряжения муниципальным имуществом Суражского района (в том числе земельными участками), рационального его использования, распоряжения</t>
  </si>
  <si>
    <t>31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</si>
  <si>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</si>
  <si>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35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</si>
  <si>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</si>
  <si>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</si>
  <si>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16</t>
  </si>
  <si>
    <t>Создание условий для эффективного и ответственного управления муниципальными финансами</t>
  </si>
  <si>
    <t>Реализация государственной политики в сфере образования на территории Суражского муниципального района</t>
  </si>
  <si>
    <t>4</t>
  </si>
  <si>
    <t>7</t>
  </si>
  <si>
    <t>00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</si>
  <si>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</si>
  <si>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</si>
  <si>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Снижение рисков чрезвычайных ситуаций, повышение защиты населения и территорий района от угроз природного и техногенного характера</t>
  </si>
  <si>
    <t>Совершенствование системы управления пассажирскими перевозками</t>
  </si>
  <si>
    <t>36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</si>
  <si>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</si>
  <si>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Развитие физической культуры и спорта на территории Суражского района (2014 - 2020 годы)</t>
  </si>
  <si>
    <t>Бюджетные инвестиции</t>
  </si>
  <si>
    <t>400</t>
  </si>
  <si>
    <t>410</t>
  </si>
  <si>
    <t>Руководство и управление  в сфере установленных функций  органов местного самоуправления</t>
  </si>
  <si>
    <t>Капитальные вложения в объекты  муниципальной собственности</t>
  </si>
  <si>
    <t>Проведение оздоровительной кампании детей и молодежи</t>
  </si>
  <si>
    <t>Мероприятия по проведению оздоровительной кампании детей</t>
  </si>
  <si>
    <t>Расходы на выплаты персоналу казенных учреждений</t>
  </si>
  <si>
    <t>110</t>
  </si>
  <si>
    <t>8</t>
  </si>
  <si>
    <t>Софинансирование объектов капитальных вложений муниципальной собственности</t>
  </si>
  <si>
    <t>Осуществление государственной поддержки молодых семей в улучшении жилищных условий</t>
  </si>
  <si>
    <t>Социальные выплаты молодым семьям на приобретение жилья</t>
  </si>
  <si>
    <t xml:space="preserve">  </t>
  </si>
  <si>
    <t>Повышение качества и доступности предоставления государственных и муниципальных услуг</t>
  </si>
  <si>
    <t>80020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</si>
  <si>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</si>
  <si>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80040</t>
  </si>
  <si>
    <t>80710</t>
  </si>
  <si>
    <t>80320</t>
  </si>
  <si>
    <t>Мероприятия по развитию физической культуры и спорта</t>
  </si>
  <si>
    <t>82300</t>
  </si>
  <si>
    <t>80720</t>
  </si>
  <si>
    <t>80480</t>
  </si>
  <si>
    <t>80450</t>
  </si>
  <si>
    <t>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</si>
  <si>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</si>
  <si>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81180</t>
  </si>
  <si>
    <t>81610</t>
  </si>
  <si>
    <t>Мероприятия в сфере социальной и демографической политики</t>
  </si>
  <si>
    <t>82470</t>
  </si>
  <si>
    <t>80700</t>
  </si>
  <si>
    <t>81630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</si>
  <si>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</si>
  <si>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Выплата муниципальных пенсий </t>
  </si>
  <si>
    <t>82450</t>
  </si>
  <si>
    <t>80910</t>
  </si>
  <si>
    <t>Выравнивание бюджетной обеспеченности поселений</t>
  </si>
  <si>
    <t>Учреждения, обеспечивающие деятельность органов местного самоуправления и муниципальных учреждений</t>
  </si>
  <si>
    <t>80300</t>
  </si>
  <si>
    <t>80310</t>
  </si>
  <si>
    <t>80010</t>
  </si>
  <si>
    <t>80050</t>
  </si>
  <si>
    <t>Обеспечение деятельности руководителя контрольно-счетного органа муниципального образования и его заместителей</t>
  </si>
  <si>
    <t>83030</t>
  </si>
  <si>
    <t>Единые дежурно- диспетчерские службы</t>
  </si>
  <si>
    <t>Дошкольные образовательные организации</t>
  </si>
  <si>
    <t>Комитет по управлению муниципальным имуществом администрации Суражского района Брянской области</t>
  </si>
  <si>
    <t>Обеспечение реализации отдельных государственных полномочий Брянской области, включая переданные на муниципальный уровень уровень полномочия</t>
  </si>
  <si>
    <t>14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</si>
  <si>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</si>
  <si>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</si>
  <si>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 </t>
  </si>
  <si>
    <t>L4970</t>
  </si>
  <si>
    <t>9</t>
  </si>
  <si>
    <t>10</t>
  </si>
  <si>
    <t>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</si>
  <si>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</si>
  <si>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</si>
  <si>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</si>
  <si>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</si>
  <si>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</si>
  <si>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</si>
  <si>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</si>
  <si>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04</t>
  </si>
  <si>
    <t>83020</t>
  </si>
  <si>
    <t>Поддержка мер по обеспечению сбалансированности бюджетов поселений</t>
  </si>
  <si>
    <t>841</t>
  </si>
  <si>
    <t>84200</t>
  </si>
  <si>
    <t>Администрация Суражского района Брянской области</t>
  </si>
  <si>
    <t>Финансовый отдел администрации Суражского района Брянской области</t>
  </si>
  <si>
    <t>Отдел образования администрации Суражского района Брянской области</t>
  </si>
  <si>
    <t>Мероприятия в сфере коммунального хозяйства</t>
  </si>
  <si>
    <t>81740</t>
  </si>
  <si>
    <t>830</t>
  </si>
  <si>
    <t>Исполнение судебных актов</t>
  </si>
  <si>
    <t>Обеспечение развития и укрепления материально-технической базы домов культуры в населенных пунктах с числом жителей до 50 тыссяч человек</t>
  </si>
  <si>
    <t>L4670</t>
  </si>
  <si>
    <t>Субсидии автономным учреждениям</t>
  </si>
  <si>
    <t>620</t>
  </si>
  <si>
    <t>Спортивно-оздоровительные комплексы и центры</t>
  </si>
  <si>
    <t>Библиотеки</t>
  </si>
  <si>
    <t>80600</t>
  </si>
  <si>
    <t>G5</t>
  </si>
  <si>
    <t>Реконструкция водопроводной сети в с. Овчинец Суражского района Брянской области</t>
  </si>
  <si>
    <t>52430</t>
  </si>
  <si>
    <t>Профилактика безнадзорности и правонарушений несовершеннолетних</t>
  </si>
  <si>
    <t>81120</t>
  </si>
  <si>
    <t>рублей</t>
  </si>
  <si>
    <t>82360</t>
  </si>
  <si>
    <t>Развитие топливно-энергетического комплекса и жилищно-коммунального хозяйства Суражского района Брянской области</t>
  </si>
  <si>
    <t xml:space="preserve">Развитие физической культуры и спорта на территории Суражского района </t>
  </si>
  <si>
    <t xml:space="preserve"> R0820</t>
  </si>
  <si>
    <t>27</t>
  </si>
  <si>
    <t>54690</t>
  </si>
  <si>
    <t>Проведение Всеросийской переписи населения 2020 года</t>
  </si>
  <si>
    <t>Замена оконных блоков муниципальных образовательных организаций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</si>
  <si>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</si>
  <si>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Укрепление общественного порядка и общественной безопасности, вовлечение в эту деятельность органов муниципального образования, общественных формирований и населения</t>
  </si>
  <si>
    <t xml:space="preserve">Осуществление отдельных государственных полномочий  по профилактике безнадзорности и правонарушений несовершеннолетних,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
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</si>
  <si>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</t>
  </si>
  <si>
    <t>14722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</si>
  <si>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</si>
  <si>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14721</t>
  </si>
  <si>
    <t>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</si>
  <si>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14723</t>
  </si>
  <si>
    <t>55190</t>
  </si>
  <si>
    <t>Устойчивое развитие сельских территорий (2021 - 2023 годы)</t>
  </si>
  <si>
    <t>S3450</t>
  </si>
  <si>
    <t>S4850</t>
  </si>
  <si>
    <t>S4860</t>
  </si>
  <si>
    <t>S4900</t>
  </si>
  <si>
    <t>S4910</t>
  </si>
  <si>
    <t>S4790</t>
  </si>
  <si>
    <t>16725</t>
  </si>
  <si>
    <t>12510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</si>
  <si>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</si>
  <si>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</si>
  <si>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</si>
  <si>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</si>
  <si>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Реализация полномочий администрации Суражского муниципального района на 2021-2023 годы</t>
  </si>
  <si>
    <t>43</t>
  </si>
  <si>
    <t>80100</t>
  </si>
  <si>
    <t>Опубликование нормативных правовых актов муниципальных образований и иной официальной информации</t>
  </si>
  <si>
    <t>Информационное освещение деятельности органов местного самоуправления</t>
  </si>
  <si>
    <t>Управление муниципальными финансами Суражского района на 2021-2023 годы</t>
  </si>
  <si>
    <t>Развитие образования Суражского района на 2021-2023 годы</t>
  </si>
  <si>
    <t>Управление муниципальной собственностью Суражского района на 2021-2023 годы</t>
  </si>
  <si>
    <t>Капитальный ремонт кровель муниципальных образовательных организаций Брянской области</t>
  </si>
  <si>
    <t>Приведение в соотвествии с брендбуком "Точка роста" помещений муниципальных общеобразовательных организаций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</si>
  <si>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</si>
  <si>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</si>
  <si>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</si>
  <si>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A2</t>
  </si>
  <si>
    <t>Государственная поддержка отрасли культуры</t>
  </si>
  <si>
    <t>Кассовое исполнение за 1 полугодие 2021 года</t>
  </si>
  <si>
    <t>Распределение расходов бюджета Суражского муниципального района Брянской области по целевым статьям (муниципальным программам и непрограммным направлениям деятельности), группам видов расходов за 1 полугодие 2021 года</t>
  </si>
  <si>
    <t xml:space="preserve">Приложение № 3
к постановлению администрации суражского района                          от 27.07.2021 года № 527 "Об утверждении отчета об исполнении бюджета Суражского муниципального района Брянской области за 1 полугодие 2021 года"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</si>
</sst>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29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horizontal="left" vertical="justify"/>
    </xf>
    <xf numFmtId="49" fontId="2" fillId="0" borderId="0" xfId="0" applyNumberFormat="1" applyFont="1" applyFill="1" applyAlignment="1">
      <alignment horizontal="center" vertical="justify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 vertical="justify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distributed" wrapText="1"/>
    </xf>
    <xf numFmtId="0" fontId="2" fillId="0" borderId="0" xfId="0" applyFont="1" applyFill="1" applyBorder="1" applyAlignment="1">
      <alignment horizontal="left" vertical="justify"/>
    </xf>
    <xf numFmtId="49" fontId="2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justify"/>
    </xf>
    <xf numFmtId="0" fontId="2" fillId="0" borderId="1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distributed" wrapText="1"/>
    </xf>
    <xf numFmtId="0" fontId="48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justify" wrapText="1"/>
    </xf>
    <xf numFmtId="0" fontId="49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4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right" vertical="justify"/>
    </xf>
    <xf numFmtId="2" fontId="2" fillId="0" borderId="0" xfId="0" applyNumberFormat="1" applyFont="1" applyFill="1" applyBorder="1" applyAlignment="1">
      <alignment horizontal="right" vertical="justify"/>
    </xf>
    <xf numFmtId="0" fontId="4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justify" wrapText="1"/>
    </xf>
    <xf numFmtId="2" fontId="3" fillId="0" borderId="10" xfId="0" applyNumberFormat="1" applyFont="1" applyFill="1" applyBorder="1" applyAlignment="1">
      <alignment horizontal="center" vertical="justify" wrapText="1"/>
    </xf>
    <xf numFmtId="49" fontId="0" fillId="0" borderId="16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 vertical="distributed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justify"/>
    </xf>
    <xf numFmtId="49" fontId="2" fillId="0" borderId="0" xfId="0" applyNumberFormat="1" applyFont="1" applyFill="1" applyAlignment="1">
      <alignment horizontal="right" vertical="distributed" wrapText="1"/>
    </xf>
    <xf numFmtId="0" fontId="3" fillId="0" borderId="0" xfId="0" applyFont="1" applyFill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5.57421875" style="1" customWidth="1"/>
    <col min="2" max="2" width="5.00390625" style="2" customWidth="1"/>
    <col min="3" max="3" width="5.28125" style="2" customWidth="1"/>
    <col min="4" max="4" width="5.421875" style="2" customWidth="1"/>
    <col min="5" max="5" width="6.140625" style="3" customWidth="1"/>
    <col min="6" max="6" width="8.28125" style="4" customWidth="1"/>
    <col min="7" max="7" width="6.8515625" style="5" customWidth="1"/>
    <col min="8" max="8" width="17.00390625" style="6" customWidth="1"/>
    <col min="9" max="9" width="15.57421875" style="6" customWidth="1"/>
    <col min="10" max="10" width="17.00390625" style="6" customWidth="1"/>
    <col min="11" max="11" width="12.57421875" style="7" customWidth="1"/>
    <col min="12" max="16384" width="9.140625" style="7" customWidth="1"/>
  </cols>
  <sheetData>
    <row r="2" spans="1:10" ht="84.75" customHeight="1">
      <c r="A2" s="78"/>
      <c r="B2" s="78"/>
      <c r="C2" s="78"/>
      <c r="D2" s="78"/>
      <c r="E2" s="78"/>
      <c r="F2" s="80" t="s">
        <v>171</v>
      </c>
      <c r="G2" s="80"/>
      <c r="H2" s="77" t="s">
        <v>256</v>
      </c>
      <c r="I2" s="77"/>
      <c r="J2" s="77"/>
    </row>
    <row r="3" spans="1:10" ht="9" customHeight="1" hidden="1">
      <c r="A3" s="78"/>
      <c r="B3" s="78"/>
      <c r="C3" s="78"/>
      <c r="D3" s="78"/>
      <c r="E3" s="78"/>
      <c r="F3" s="80"/>
      <c r="G3" s="80"/>
      <c r="H3" s="8"/>
      <c r="I3" s="8"/>
      <c r="J3" s="8"/>
    </row>
    <row r="4" spans="1:10" ht="34.5" customHeight="1" hidden="1">
      <c r="A4" s="79"/>
      <c r="B4" s="79"/>
      <c r="C4" s="79"/>
      <c r="D4" s="79"/>
      <c r="E4" s="79"/>
      <c r="F4" s="80"/>
      <c r="G4" s="80"/>
      <c r="H4" s="8"/>
      <c r="I4" s="8"/>
      <c r="J4" s="8"/>
    </row>
    <row r="5" spans="1:10" ht="27.75" customHeight="1">
      <c r="A5" s="81" t="s">
        <v>255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9"/>
      <c r="B6" s="10"/>
      <c r="C6" s="10"/>
      <c r="D6" s="10"/>
      <c r="E6" s="11"/>
      <c r="F6" s="12"/>
      <c r="G6" s="13"/>
      <c r="H6" s="14"/>
      <c r="I6" s="14"/>
      <c r="J6" s="65" t="s">
        <v>207</v>
      </c>
    </row>
    <row r="7" spans="1:11" ht="69" customHeight="1">
      <c r="A7" s="15" t="s">
        <v>0</v>
      </c>
      <c r="B7" s="16" t="s">
        <v>35</v>
      </c>
      <c r="C7" s="16" t="s">
        <v>36</v>
      </c>
      <c r="D7" s="16" t="s">
        <v>63</v>
      </c>
      <c r="E7" s="17" t="s">
        <v>42</v>
      </c>
      <c r="F7" s="18" t="s">
        <v>64</v>
      </c>
      <c r="G7" s="19" t="s">
        <v>48</v>
      </c>
      <c r="H7" s="71" t="s">
        <v>249</v>
      </c>
      <c r="I7" s="71" t="s">
        <v>250</v>
      </c>
      <c r="J7" s="71" t="s">
        <v>254</v>
      </c>
      <c r="K7" s="73" t="s">
        <v>251</v>
      </c>
    </row>
    <row r="8" spans="1:11" ht="12.75">
      <c r="A8" s="20">
        <v>1</v>
      </c>
      <c r="B8" s="16" t="s">
        <v>46</v>
      </c>
      <c r="C8" s="16" t="s">
        <v>47</v>
      </c>
      <c r="D8" s="16" t="s">
        <v>109</v>
      </c>
      <c r="E8" s="21">
        <v>5</v>
      </c>
      <c r="F8" s="18" t="s">
        <v>8</v>
      </c>
      <c r="G8" s="18" t="s">
        <v>110</v>
      </c>
      <c r="H8" s="22" t="s">
        <v>128</v>
      </c>
      <c r="I8" s="22" t="s">
        <v>173</v>
      </c>
      <c r="J8" s="22" t="s">
        <v>174</v>
      </c>
      <c r="K8" s="76">
        <v>11</v>
      </c>
    </row>
    <row r="9" spans="1:11" ht="37.5" customHeight="1">
      <c r="A9" s="15" t="s">
        <v>239</v>
      </c>
      <c r="B9" s="16" t="s">
        <v>3</v>
      </c>
      <c r="C9" s="16"/>
      <c r="D9" s="16" t="s">
        <v>132</v>
      </c>
      <c r="E9" s="23"/>
      <c r="F9" s="24"/>
      <c r="G9" s="24"/>
      <c r="H9" s="25">
        <f>H10+H26+H31+H36+H41+H46+H55+H87+H92+H105+H110+H123+H132+H155+H160+H165+H173+H178+H188+H193++H68+H100+H183</f>
        <v>132773858.58</v>
      </c>
      <c r="I9" s="25">
        <f>I10+I26+I31+I36+I41+I46+I55+I87+I92+I105+I110+I123+I132+I155+I160+I165+I173+I178+I188+I193++I68+I100+I183+I198</f>
        <v>136920102.47</v>
      </c>
      <c r="J9" s="25">
        <f>J10+J26+J31+J36+J41+J46+J55+J87+J92+J105+J110+J123+J132+J155+J160+J165+J173+J178+J188+J193++J68+J100+J183+J198</f>
        <v>60791406.52000001</v>
      </c>
      <c r="K9" s="74">
        <f>J9/I9*100</f>
        <v>44.39918275208694</v>
      </c>
    </row>
    <row r="10" spans="1:11" ht="39" customHeight="1">
      <c r="A10" s="15" t="s">
        <v>74</v>
      </c>
      <c r="B10" s="16" t="s">
        <v>3</v>
      </c>
      <c r="C10" s="16" t="s">
        <v>37</v>
      </c>
      <c r="D10" s="16" t="s">
        <v>73</v>
      </c>
      <c r="E10" s="23"/>
      <c r="F10" s="24"/>
      <c r="G10" s="24"/>
      <c r="H10" s="25">
        <f>H11</f>
        <v>29287809</v>
      </c>
      <c r="I10" s="25">
        <f>I11</f>
        <v>29720468.38</v>
      </c>
      <c r="J10" s="25">
        <f>J11</f>
        <v>12491705.490000002</v>
      </c>
      <c r="K10" s="74">
        <f aca="true" t="shared" si="0" ref="K10:K75">J10/I10*100</f>
        <v>42.030648138796266</v>
      </c>
    </row>
    <row r="11" spans="1:11" ht="25.5">
      <c r="A11" s="26" t="s">
        <v>188</v>
      </c>
      <c r="B11" s="27" t="s">
        <v>3</v>
      </c>
      <c r="C11" s="16" t="s">
        <v>37</v>
      </c>
      <c r="D11" s="16" t="s">
        <v>73</v>
      </c>
      <c r="E11" s="21">
        <v>841</v>
      </c>
      <c r="F11" s="28"/>
      <c r="G11" s="18"/>
      <c r="H11" s="29">
        <f>H12+H15+H23</f>
        <v>29287809</v>
      </c>
      <c r="I11" s="29">
        <f>I12+I15+I23</f>
        <v>29720468.38</v>
      </c>
      <c r="J11" s="29">
        <f>J12+J15+J23</f>
        <v>12491705.490000002</v>
      </c>
      <c r="K11" s="74">
        <f t="shared" si="0"/>
        <v>42.030648138796266</v>
      </c>
    </row>
    <row r="12" spans="1:11" ht="37.5" customHeight="1">
      <c r="A12" s="30" t="s">
        <v>135</v>
      </c>
      <c r="B12" s="31" t="s">
        <v>3</v>
      </c>
      <c r="C12" s="31" t="s">
        <v>37</v>
      </c>
      <c r="D12" s="31" t="s">
        <v>73</v>
      </c>
      <c r="E12" s="23">
        <v>841</v>
      </c>
      <c r="F12" s="32" t="s">
        <v>134</v>
      </c>
      <c r="G12" s="24"/>
      <c r="H12" s="33">
        <f aca="true" t="shared" si="1" ref="H12:J13">H13</f>
        <v>1492058</v>
      </c>
      <c r="I12" s="33">
        <f t="shared" si="1"/>
        <v>1492058</v>
      </c>
      <c r="J12" s="33">
        <f t="shared" si="1"/>
        <v>511039.07</v>
      </c>
      <c r="K12" s="74">
        <f t="shared" si="0"/>
        <v>34.250616933121904</v>
      </c>
    </row>
    <row r="13" spans="1:11" ht="36.75" customHeight="1">
      <c r="A13" s="30" t="s">
        <v>27</v>
      </c>
      <c r="B13" s="31" t="s">
        <v>3</v>
      </c>
      <c r="C13" s="31" t="s">
        <v>37</v>
      </c>
      <c r="D13" s="31" t="s">
        <v>73</v>
      </c>
      <c r="E13" s="23">
        <v>841</v>
      </c>
      <c r="F13" s="32" t="s">
        <v>134</v>
      </c>
      <c r="G13" s="24" t="s">
        <v>9</v>
      </c>
      <c r="H13" s="33">
        <f t="shared" si="1"/>
        <v>1492058</v>
      </c>
      <c r="I13" s="33">
        <f t="shared" si="1"/>
        <v>1492058</v>
      </c>
      <c r="J13" s="33">
        <f t="shared" si="1"/>
        <v>511039.07</v>
      </c>
      <c r="K13" s="74">
        <f t="shared" si="0"/>
        <v>34.250616933121904</v>
      </c>
    </row>
    <row r="14" spans="1:11" ht="28.5" customHeight="1">
      <c r="A14" s="30" t="s">
        <v>28</v>
      </c>
      <c r="B14" s="31" t="s">
        <v>3</v>
      </c>
      <c r="C14" s="31" t="s">
        <v>37</v>
      </c>
      <c r="D14" s="31" t="s">
        <v>73</v>
      </c>
      <c r="E14" s="23">
        <v>841</v>
      </c>
      <c r="F14" s="32" t="s">
        <v>134</v>
      </c>
      <c r="G14" s="24" t="s">
        <v>26</v>
      </c>
      <c r="H14" s="33">
        <v>1492058</v>
      </c>
      <c r="I14" s="33">
        <v>1492058</v>
      </c>
      <c r="J14" s="33">
        <v>511039.07</v>
      </c>
      <c r="K14" s="74">
        <f t="shared" si="0"/>
        <v>34.250616933121904</v>
      </c>
    </row>
    <row r="15" spans="1:11" ht="38.25">
      <c r="A15" s="30" t="s">
        <v>29</v>
      </c>
      <c r="B15" s="31" t="s">
        <v>3</v>
      </c>
      <c r="C15" s="31" t="s">
        <v>37</v>
      </c>
      <c r="D15" s="31" t="s">
        <v>73</v>
      </c>
      <c r="E15" s="23">
        <v>841</v>
      </c>
      <c r="F15" s="32" t="s">
        <v>136</v>
      </c>
      <c r="G15" s="24"/>
      <c r="H15" s="33">
        <f>H16+H18+H20</f>
        <v>23895751</v>
      </c>
      <c r="I15" s="33">
        <f>I16+I18+I20</f>
        <v>24328410.38</v>
      </c>
      <c r="J15" s="33">
        <f>J16+J18+J20</f>
        <v>9680771.22</v>
      </c>
      <c r="K15" s="74">
        <f t="shared" si="0"/>
        <v>39.792041768410854</v>
      </c>
    </row>
    <row r="16" spans="1:11" ht="39" customHeight="1">
      <c r="A16" s="30" t="s">
        <v>27</v>
      </c>
      <c r="B16" s="31" t="s">
        <v>3</v>
      </c>
      <c r="C16" s="31" t="s">
        <v>37</v>
      </c>
      <c r="D16" s="31" t="s">
        <v>73</v>
      </c>
      <c r="E16" s="23">
        <v>841</v>
      </c>
      <c r="F16" s="32" t="s">
        <v>136</v>
      </c>
      <c r="G16" s="24" t="s">
        <v>9</v>
      </c>
      <c r="H16" s="33">
        <f>H17</f>
        <v>18729403</v>
      </c>
      <c r="I16" s="33">
        <f>I17</f>
        <v>18729403</v>
      </c>
      <c r="J16" s="33">
        <f>J17</f>
        <v>6829684.26</v>
      </c>
      <c r="K16" s="74">
        <f t="shared" si="0"/>
        <v>36.46503980933081</v>
      </c>
    </row>
    <row r="17" spans="1:11" ht="25.5">
      <c r="A17" s="30" t="s">
        <v>28</v>
      </c>
      <c r="B17" s="31" t="s">
        <v>3</v>
      </c>
      <c r="C17" s="31" t="s">
        <v>37</v>
      </c>
      <c r="D17" s="31" t="s">
        <v>73</v>
      </c>
      <c r="E17" s="23">
        <v>841</v>
      </c>
      <c r="F17" s="32" t="s">
        <v>136</v>
      </c>
      <c r="G17" s="24" t="s">
        <v>26</v>
      </c>
      <c r="H17" s="33">
        <v>18729403</v>
      </c>
      <c r="I17" s="33">
        <v>18729403</v>
      </c>
      <c r="J17" s="33">
        <v>6829684.26</v>
      </c>
      <c r="K17" s="74">
        <f t="shared" si="0"/>
        <v>36.46503980933081</v>
      </c>
    </row>
    <row r="18" spans="1:11" ht="25.5">
      <c r="A18" s="30" t="s">
        <v>112</v>
      </c>
      <c r="B18" s="31" t="s">
        <v>3</v>
      </c>
      <c r="C18" s="31" t="s">
        <v>37</v>
      </c>
      <c r="D18" s="31" t="s">
        <v>73</v>
      </c>
      <c r="E18" s="23">
        <v>841</v>
      </c>
      <c r="F18" s="32" t="s">
        <v>136</v>
      </c>
      <c r="G18" s="24" t="s">
        <v>10</v>
      </c>
      <c r="H18" s="33">
        <f>H19</f>
        <v>4838348</v>
      </c>
      <c r="I18" s="33">
        <f>I19</f>
        <v>4838348</v>
      </c>
      <c r="J18" s="33">
        <f>J19</f>
        <v>2194941.58</v>
      </c>
      <c r="K18" s="74">
        <f t="shared" si="0"/>
        <v>45.36551690783714</v>
      </c>
    </row>
    <row r="19" spans="1:11" ht="25.5">
      <c r="A19" s="30" t="s">
        <v>113</v>
      </c>
      <c r="B19" s="31" t="s">
        <v>3</v>
      </c>
      <c r="C19" s="31" t="s">
        <v>37</v>
      </c>
      <c r="D19" s="31" t="s">
        <v>73</v>
      </c>
      <c r="E19" s="23">
        <v>841</v>
      </c>
      <c r="F19" s="32" t="s">
        <v>136</v>
      </c>
      <c r="G19" s="24" t="s">
        <v>13</v>
      </c>
      <c r="H19" s="33">
        <v>4838348</v>
      </c>
      <c r="I19" s="33">
        <v>4838348</v>
      </c>
      <c r="J19" s="33">
        <v>2194941.58</v>
      </c>
      <c r="K19" s="74">
        <f t="shared" si="0"/>
        <v>45.36551690783714</v>
      </c>
    </row>
    <row r="20" spans="1:11" ht="12.75">
      <c r="A20" s="30" t="s">
        <v>11</v>
      </c>
      <c r="B20" s="31" t="s">
        <v>3</v>
      </c>
      <c r="C20" s="31" t="s">
        <v>37</v>
      </c>
      <c r="D20" s="31" t="s">
        <v>73</v>
      </c>
      <c r="E20" s="23">
        <v>841</v>
      </c>
      <c r="F20" s="32" t="s">
        <v>136</v>
      </c>
      <c r="G20" s="24" t="s">
        <v>12</v>
      </c>
      <c r="H20" s="33">
        <f>H22+H21</f>
        <v>328000</v>
      </c>
      <c r="I20" s="33">
        <f>I22+I21</f>
        <v>760659.38</v>
      </c>
      <c r="J20" s="33">
        <f>J22+J21</f>
        <v>656145.38</v>
      </c>
      <c r="K20" s="74">
        <f t="shared" si="0"/>
        <v>86.26007872275235</v>
      </c>
    </row>
    <row r="21" spans="1:11" ht="12.75">
      <c r="A21" s="30" t="s">
        <v>194</v>
      </c>
      <c r="B21" s="31" t="s">
        <v>3</v>
      </c>
      <c r="C21" s="31" t="s">
        <v>37</v>
      </c>
      <c r="D21" s="31" t="s">
        <v>73</v>
      </c>
      <c r="E21" s="23">
        <v>841</v>
      </c>
      <c r="F21" s="32" t="s">
        <v>136</v>
      </c>
      <c r="G21" s="24" t="s">
        <v>193</v>
      </c>
      <c r="H21" s="33">
        <v>150000</v>
      </c>
      <c r="I21" s="33">
        <v>20000</v>
      </c>
      <c r="J21" s="33">
        <v>0</v>
      </c>
      <c r="K21" s="74">
        <f t="shared" si="0"/>
        <v>0</v>
      </c>
    </row>
    <row r="22" spans="1:11" ht="12.75">
      <c r="A22" s="30" t="s">
        <v>53</v>
      </c>
      <c r="B22" s="31" t="s">
        <v>3</v>
      </c>
      <c r="C22" s="31" t="s">
        <v>37</v>
      </c>
      <c r="D22" s="31" t="s">
        <v>73</v>
      </c>
      <c r="E22" s="23">
        <v>841</v>
      </c>
      <c r="F22" s="32" t="s">
        <v>136</v>
      </c>
      <c r="G22" s="24" t="s">
        <v>52</v>
      </c>
      <c r="H22" s="33">
        <v>178000</v>
      </c>
      <c r="I22" s="33">
        <v>740659.38</v>
      </c>
      <c r="J22" s="33">
        <v>656145.38</v>
      </c>
      <c r="K22" s="74">
        <f t="shared" si="0"/>
        <v>88.58935668917067</v>
      </c>
    </row>
    <row r="23" spans="1:11" ht="28.5" customHeight="1">
      <c r="A23" s="34" t="s">
        <v>133</v>
      </c>
      <c r="B23" s="31" t="s">
        <v>3</v>
      </c>
      <c r="C23" s="31" t="s">
        <v>37</v>
      </c>
      <c r="D23" s="31" t="s">
        <v>73</v>
      </c>
      <c r="E23" s="23">
        <v>841</v>
      </c>
      <c r="F23" s="32" t="s">
        <v>137</v>
      </c>
      <c r="G23" s="24"/>
      <c r="H23" s="33">
        <f aca="true" t="shared" si="2" ref="H23:J24">H24</f>
        <v>3900000</v>
      </c>
      <c r="I23" s="33">
        <f t="shared" si="2"/>
        <v>3900000</v>
      </c>
      <c r="J23" s="33">
        <f t="shared" si="2"/>
        <v>2299895.2</v>
      </c>
      <c r="K23" s="74">
        <f t="shared" si="0"/>
        <v>58.9716717948718</v>
      </c>
    </row>
    <row r="24" spans="1:11" ht="38.25" customHeight="1">
      <c r="A24" s="35" t="s">
        <v>49</v>
      </c>
      <c r="B24" s="31" t="s">
        <v>3</v>
      </c>
      <c r="C24" s="31" t="s">
        <v>37</v>
      </c>
      <c r="D24" s="31" t="s">
        <v>73</v>
      </c>
      <c r="E24" s="23">
        <v>841</v>
      </c>
      <c r="F24" s="32" t="s">
        <v>137</v>
      </c>
      <c r="G24" s="24" t="s">
        <v>16</v>
      </c>
      <c r="H24" s="33">
        <f t="shared" si="2"/>
        <v>3900000</v>
      </c>
      <c r="I24" s="33">
        <f t="shared" si="2"/>
        <v>3900000</v>
      </c>
      <c r="J24" s="33">
        <f t="shared" si="2"/>
        <v>2299895.2</v>
      </c>
      <c r="K24" s="74">
        <f t="shared" si="0"/>
        <v>58.9716717948718</v>
      </c>
    </row>
    <row r="25" spans="1:11" ht="21" customHeight="1">
      <c r="A25" s="35" t="s">
        <v>55</v>
      </c>
      <c r="B25" s="31" t="s">
        <v>3</v>
      </c>
      <c r="C25" s="31" t="s">
        <v>37</v>
      </c>
      <c r="D25" s="31" t="s">
        <v>73</v>
      </c>
      <c r="E25" s="23">
        <v>841</v>
      </c>
      <c r="F25" s="32" t="s">
        <v>137</v>
      </c>
      <c r="G25" s="24" t="s">
        <v>54</v>
      </c>
      <c r="H25" s="33">
        <v>3900000</v>
      </c>
      <c r="I25" s="33">
        <v>3900000</v>
      </c>
      <c r="J25" s="33">
        <v>2299895.2</v>
      </c>
      <c r="K25" s="74">
        <f t="shared" si="0"/>
        <v>58.9716717948718</v>
      </c>
    </row>
    <row r="26" spans="1:11" ht="45.75" customHeight="1">
      <c r="A26" s="36" t="s">
        <v>82</v>
      </c>
      <c r="B26" s="16" t="s">
        <v>3</v>
      </c>
      <c r="C26" s="16" t="s">
        <v>37</v>
      </c>
      <c r="D26" s="16" t="s">
        <v>81</v>
      </c>
      <c r="E26" s="21"/>
      <c r="F26" s="28"/>
      <c r="G26" s="18"/>
      <c r="H26" s="29">
        <f>H27</f>
        <v>5000000</v>
      </c>
      <c r="I26" s="29">
        <f>I27</f>
        <v>5000000</v>
      </c>
      <c r="J26" s="29">
        <f>J27</f>
        <v>2962033.69</v>
      </c>
      <c r="K26" s="74">
        <f t="shared" si="0"/>
        <v>59.240673799999996</v>
      </c>
    </row>
    <row r="27" spans="1:11" ht="27" customHeight="1">
      <c r="A27" s="26" t="s">
        <v>188</v>
      </c>
      <c r="B27" s="16" t="s">
        <v>3</v>
      </c>
      <c r="C27" s="16" t="s">
        <v>37</v>
      </c>
      <c r="D27" s="16" t="s">
        <v>81</v>
      </c>
      <c r="E27" s="21">
        <v>841</v>
      </c>
      <c r="F27" s="28"/>
      <c r="G27" s="18"/>
      <c r="H27" s="29">
        <f>+H28</f>
        <v>5000000</v>
      </c>
      <c r="I27" s="29">
        <f>+I28</f>
        <v>5000000</v>
      </c>
      <c r="J27" s="29">
        <f>J28</f>
        <v>2962033.69</v>
      </c>
      <c r="K27" s="74">
        <f t="shared" si="0"/>
        <v>59.240673799999996</v>
      </c>
    </row>
    <row r="28" spans="1:11" ht="26.25" customHeight="1">
      <c r="A28" s="30" t="s">
        <v>31</v>
      </c>
      <c r="B28" s="31" t="s">
        <v>3</v>
      </c>
      <c r="C28" s="31" t="s">
        <v>37</v>
      </c>
      <c r="D28" s="31" t="s">
        <v>81</v>
      </c>
      <c r="E28" s="23">
        <v>841</v>
      </c>
      <c r="F28" s="24" t="s">
        <v>138</v>
      </c>
      <c r="G28" s="18"/>
      <c r="H28" s="33">
        <f aca="true" t="shared" si="3" ref="H28:J29">H29</f>
        <v>5000000</v>
      </c>
      <c r="I28" s="33">
        <f t="shared" si="3"/>
        <v>5000000</v>
      </c>
      <c r="J28" s="33">
        <f t="shared" si="3"/>
        <v>2962033.69</v>
      </c>
      <c r="K28" s="74">
        <f t="shared" si="0"/>
        <v>59.240673799999996</v>
      </c>
    </row>
    <row r="29" spans="1:11" ht="27" customHeight="1">
      <c r="A29" s="30" t="s">
        <v>112</v>
      </c>
      <c r="B29" s="31" t="s">
        <v>3</v>
      </c>
      <c r="C29" s="31" t="s">
        <v>37</v>
      </c>
      <c r="D29" s="31" t="s">
        <v>81</v>
      </c>
      <c r="E29" s="23">
        <v>841</v>
      </c>
      <c r="F29" s="24" t="s">
        <v>138</v>
      </c>
      <c r="G29" s="24" t="s">
        <v>10</v>
      </c>
      <c r="H29" s="33">
        <f t="shared" si="3"/>
        <v>5000000</v>
      </c>
      <c r="I29" s="33">
        <f t="shared" si="3"/>
        <v>5000000</v>
      </c>
      <c r="J29" s="33">
        <f t="shared" si="3"/>
        <v>2962033.69</v>
      </c>
      <c r="K29" s="74">
        <f t="shared" si="0"/>
        <v>59.240673799999996</v>
      </c>
    </row>
    <row r="30" spans="1:11" ht="27" customHeight="1">
      <c r="A30" s="30" t="s">
        <v>113</v>
      </c>
      <c r="B30" s="31" t="s">
        <v>3</v>
      </c>
      <c r="C30" s="31" t="s">
        <v>37</v>
      </c>
      <c r="D30" s="31" t="s">
        <v>81</v>
      </c>
      <c r="E30" s="23">
        <v>841</v>
      </c>
      <c r="F30" s="24" t="s">
        <v>138</v>
      </c>
      <c r="G30" s="24" t="s">
        <v>13</v>
      </c>
      <c r="H30" s="33">
        <v>5000000</v>
      </c>
      <c r="I30" s="33">
        <v>5000000</v>
      </c>
      <c r="J30" s="33">
        <v>2962033.69</v>
      </c>
      <c r="K30" s="74">
        <f t="shared" si="0"/>
        <v>59.240673799999996</v>
      </c>
    </row>
    <row r="31" spans="1:11" ht="33.75" customHeight="1">
      <c r="A31" s="36" t="s">
        <v>92</v>
      </c>
      <c r="B31" s="16" t="s">
        <v>3</v>
      </c>
      <c r="C31" s="16" t="s">
        <v>37</v>
      </c>
      <c r="D31" s="16" t="s">
        <v>91</v>
      </c>
      <c r="E31" s="21"/>
      <c r="F31" s="28"/>
      <c r="G31" s="37"/>
      <c r="H31" s="29">
        <f aca="true" t="shared" si="4" ref="H31:J33">H32</f>
        <v>21600</v>
      </c>
      <c r="I31" s="29">
        <f t="shared" si="4"/>
        <v>21600</v>
      </c>
      <c r="J31" s="29">
        <f t="shared" si="4"/>
        <v>10800</v>
      </c>
      <c r="K31" s="74">
        <f t="shared" si="0"/>
        <v>50</v>
      </c>
    </row>
    <row r="32" spans="1:11" ht="28.5" customHeight="1">
      <c r="A32" s="26" t="s">
        <v>188</v>
      </c>
      <c r="B32" s="16" t="s">
        <v>3</v>
      </c>
      <c r="C32" s="16" t="s">
        <v>37</v>
      </c>
      <c r="D32" s="16" t="s">
        <v>91</v>
      </c>
      <c r="E32" s="21">
        <v>841</v>
      </c>
      <c r="F32" s="28"/>
      <c r="G32" s="37"/>
      <c r="H32" s="29">
        <f t="shared" si="4"/>
        <v>21600</v>
      </c>
      <c r="I32" s="29">
        <f t="shared" si="4"/>
        <v>21600</v>
      </c>
      <c r="J32" s="29">
        <f t="shared" si="4"/>
        <v>10800</v>
      </c>
      <c r="K32" s="74">
        <f t="shared" si="0"/>
        <v>50</v>
      </c>
    </row>
    <row r="33" spans="1:11" ht="77.25" customHeight="1">
      <c r="A33" s="30" t="s">
        <v>33</v>
      </c>
      <c r="B33" s="31" t="s">
        <v>3</v>
      </c>
      <c r="C33" s="31" t="s">
        <v>37</v>
      </c>
      <c r="D33" s="31" t="s">
        <v>91</v>
      </c>
      <c r="E33" s="23">
        <v>841</v>
      </c>
      <c r="F33" s="32" t="s">
        <v>66</v>
      </c>
      <c r="G33" s="24"/>
      <c r="H33" s="33">
        <f t="shared" si="4"/>
        <v>21600</v>
      </c>
      <c r="I33" s="33">
        <f t="shared" si="4"/>
        <v>21600</v>
      </c>
      <c r="J33" s="33">
        <f t="shared" si="4"/>
        <v>10800</v>
      </c>
      <c r="K33" s="74">
        <f t="shared" si="0"/>
        <v>50</v>
      </c>
    </row>
    <row r="34" spans="1:11" ht="40.5" customHeight="1">
      <c r="A34" s="35" t="s">
        <v>49</v>
      </c>
      <c r="B34" s="31" t="s">
        <v>3</v>
      </c>
      <c r="C34" s="31" t="s">
        <v>37</v>
      </c>
      <c r="D34" s="31" t="s">
        <v>91</v>
      </c>
      <c r="E34" s="23">
        <v>841</v>
      </c>
      <c r="F34" s="32" t="s">
        <v>66</v>
      </c>
      <c r="G34" s="24" t="s">
        <v>16</v>
      </c>
      <c r="H34" s="33">
        <f>H35</f>
        <v>21600</v>
      </c>
      <c r="I34" s="33">
        <f>I35</f>
        <v>21600</v>
      </c>
      <c r="J34" s="33">
        <f>J35</f>
        <v>10800</v>
      </c>
      <c r="K34" s="74">
        <f t="shared" si="0"/>
        <v>50</v>
      </c>
    </row>
    <row r="35" spans="1:11" ht="20.25" customHeight="1">
      <c r="A35" s="35" t="s">
        <v>55</v>
      </c>
      <c r="B35" s="31" t="s">
        <v>3</v>
      </c>
      <c r="C35" s="31" t="s">
        <v>37</v>
      </c>
      <c r="D35" s="31" t="s">
        <v>91</v>
      </c>
      <c r="E35" s="23">
        <v>841</v>
      </c>
      <c r="F35" s="32" t="s">
        <v>66</v>
      </c>
      <c r="G35" s="24" t="s">
        <v>54</v>
      </c>
      <c r="H35" s="33">
        <v>21600</v>
      </c>
      <c r="I35" s="33">
        <v>21600</v>
      </c>
      <c r="J35" s="33">
        <v>10800</v>
      </c>
      <c r="K35" s="74">
        <f t="shared" si="0"/>
        <v>50</v>
      </c>
    </row>
    <row r="36" spans="1:12" ht="57" customHeight="1">
      <c r="A36" s="36" t="s">
        <v>167</v>
      </c>
      <c r="B36" s="16" t="s">
        <v>3</v>
      </c>
      <c r="C36" s="16" t="s">
        <v>37</v>
      </c>
      <c r="D36" s="16" t="s">
        <v>168</v>
      </c>
      <c r="E36" s="21"/>
      <c r="F36" s="28"/>
      <c r="G36" s="18"/>
      <c r="H36" s="33">
        <f aca="true" t="shared" si="5" ref="H36:J39">H37</f>
        <v>10307</v>
      </c>
      <c r="I36" s="33">
        <f t="shared" si="5"/>
        <v>10307</v>
      </c>
      <c r="J36" s="33">
        <f t="shared" si="5"/>
        <v>7090</v>
      </c>
      <c r="K36" s="74">
        <f t="shared" si="0"/>
        <v>68.7882021926846</v>
      </c>
      <c r="L36" s="72"/>
    </row>
    <row r="37" spans="1:11" ht="27.75" customHeight="1">
      <c r="A37" s="26" t="s">
        <v>188</v>
      </c>
      <c r="B37" s="16" t="s">
        <v>3</v>
      </c>
      <c r="C37" s="16" t="s">
        <v>37</v>
      </c>
      <c r="D37" s="16" t="s">
        <v>168</v>
      </c>
      <c r="E37" s="21">
        <v>841</v>
      </c>
      <c r="F37" s="28"/>
      <c r="G37" s="18"/>
      <c r="H37" s="33">
        <f t="shared" si="5"/>
        <v>10307</v>
      </c>
      <c r="I37" s="33">
        <f t="shared" si="5"/>
        <v>10307</v>
      </c>
      <c r="J37" s="33">
        <f t="shared" si="5"/>
        <v>7090</v>
      </c>
      <c r="K37" s="74">
        <f t="shared" si="0"/>
        <v>68.7882021926846</v>
      </c>
    </row>
    <row r="38" spans="1:11" ht="65.25" customHeight="1">
      <c r="A38" s="30" t="s">
        <v>169</v>
      </c>
      <c r="B38" s="31" t="s">
        <v>3</v>
      </c>
      <c r="C38" s="31" t="s">
        <v>37</v>
      </c>
      <c r="D38" s="31" t="s">
        <v>168</v>
      </c>
      <c r="E38" s="23">
        <v>841</v>
      </c>
      <c r="F38" s="32" t="s">
        <v>170</v>
      </c>
      <c r="G38" s="24"/>
      <c r="H38" s="33">
        <f t="shared" si="5"/>
        <v>10307</v>
      </c>
      <c r="I38" s="33">
        <f t="shared" si="5"/>
        <v>10307</v>
      </c>
      <c r="J38" s="33">
        <f t="shared" si="5"/>
        <v>7090</v>
      </c>
      <c r="K38" s="74">
        <f t="shared" si="0"/>
        <v>68.7882021926846</v>
      </c>
    </row>
    <row r="39" spans="1:11" ht="26.25" customHeight="1">
      <c r="A39" s="30" t="s">
        <v>112</v>
      </c>
      <c r="B39" s="31" t="s">
        <v>3</v>
      </c>
      <c r="C39" s="31" t="s">
        <v>37</v>
      </c>
      <c r="D39" s="31" t="s">
        <v>168</v>
      </c>
      <c r="E39" s="23">
        <v>841</v>
      </c>
      <c r="F39" s="32" t="s">
        <v>170</v>
      </c>
      <c r="G39" s="24" t="s">
        <v>10</v>
      </c>
      <c r="H39" s="33">
        <f t="shared" si="5"/>
        <v>10307</v>
      </c>
      <c r="I39" s="33">
        <f t="shared" si="5"/>
        <v>10307</v>
      </c>
      <c r="J39" s="33">
        <f t="shared" si="5"/>
        <v>7090</v>
      </c>
      <c r="K39" s="74">
        <f t="shared" si="0"/>
        <v>68.7882021926846</v>
      </c>
    </row>
    <row r="40" spans="1:11" ht="28.5" customHeight="1">
      <c r="A40" s="30" t="s">
        <v>113</v>
      </c>
      <c r="B40" s="31" t="s">
        <v>3</v>
      </c>
      <c r="C40" s="31" t="s">
        <v>37</v>
      </c>
      <c r="D40" s="31" t="s">
        <v>168</v>
      </c>
      <c r="E40" s="23">
        <v>841</v>
      </c>
      <c r="F40" s="32" t="s">
        <v>170</v>
      </c>
      <c r="G40" s="24" t="s">
        <v>13</v>
      </c>
      <c r="H40" s="33">
        <v>10307</v>
      </c>
      <c r="I40" s="33">
        <v>10307</v>
      </c>
      <c r="J40" s="33">
        <v>7090</v>
      </c>
      <c r="K40" s="74">
        <f t="shared" si="0"/>
        <v>68.7882021926846</v>
      </c>
    </row>
    <row r="41" spans="1:11" ht="38.25" customHeight="1">
      <c r="A41" s="15" t="s">
        <v>130</v>
      </c>
      <c r="B41" s="16" t="s">
        <v>3</v>
      </c>
      <c r="C41" s="16" t="s">
        <v>37</v>
      </c>
      <c r="D41" s="16" t="s">
        <v>106</v>
      </c>
      <c r="E41" s="21"/>
      <c r="F41" s="32"/>
      <c r="G41" s="24"/>
      <c r="H41" s="29">
        <f aca="true" t="shared" si="6" ref="H41:J44">H42</f>
        <v>5131339.2</v>
      </c>
      <c r="I41" s="29">
        <f t="shared" si="6"/>
        <v>5171493.6</v>
      </c>
      <c r="J41" s="29">
        <f t="shared" si="6"/>
        <v>5171493.6</v>
      </c>
      <c r="K41" s="74">
        <f t="shared" si="0"/>
        <v>100</v>
      </c>
    </row>
    <row r="42" spans="1:11" ht="27.75" customHeight="1">
      <c r="A42" s="26" t="s">
        <v>188</v>
      </c>
      <c r="B42" s="16" t="s">
        <v>3</v>
      </c>
      <c r="C42" s="16" t="s">
        <v>37</v>
      </c>
      <c r="D42" s="16" t="s">
        <v>106</v>
      </c>
      <c r="E42" s="21">
        <v>841</v>
      </c>
      <c r="F42" s="32"/>
      <c r="G42" s="24"/>
      <c r="H42" s="29">
        <f t="shared" si="6"/>
        <v>5131339.2</v>
      </c>
      <c r="I42" s="29">
        <f t="shared" si="6"/>
        <v>5171493.6</v>
      </c>
      <c r="J42" s="29">
        <f t="shared" si="6"/>
        <v>5171493.6</v>
      </c>
      <c r="K42" s="74">
        <f t="shared" si="0"/>
        <v>100</v>
      </c>
    </row>
    <row r="43" spans="1:11" ht="32.25" customHeight="1">
      <c r="A43" s="38" t="s">
        <v>131</v>
      </c>
      <c r="B43" s="39" t="s">
        <v>3</v>
      </c>
      <c r="C43" s="31" t="s">
        <v>37</v>
      </c>
      <c r="D43" s="31" t="s">
        <v>106</v>
      </c>
      <c r="E43" s="23">
        <v>841</v>
      </c>
      <c r="F43" s="32" t="s">
        <v>172</v>
      </c>
      <c r="G43" s="24"/>
      <c r="H43" s="33">
        <f t="shared" si="6"/>
        <v>5131339.2</v>
      </c>
      <c r="I43" s="33">
        <f t="shared" si="6"/>
        <v>5171493.6</v>
      </c>
      <c r="J43" s="33">
        <f t="shared" si="6"/>
        <v>5171493.6</v>
      </c>
      <c r="K43" s="74">
        <f t="shared" si="0"/>
        <v>100</v>
      </c>
    </row>
    <row r="44" spans="1:11" ht="24.75" customHeight="1">
      <c r="A44" s="30" t="s">
        <v>20</v>
      </c>
      <c r="B44" s="31" t="s">
        <v>3</v>
      </c>
      <c r="C44" s="31" t="s">
        <v>37</v>
      </c>
      <c r="D44" s="31" t="s">
        <v>106</v>
      </c>
      <c r="E44" s="23">
        <v>841</v>
      </c>
      <c r="F44" s="32" t="s">
        <v>172</v>
      </c>
      <c r="G44" s="24" t="s">
        <v>19</v>
      </c>
      <c r="H44" s="33">
        <f t="shared" si="6"/>
        <v>5131339.2</v>
      </c>
      <c r="I44" s="33">
        <f t="shared" si="6"/>
        <v>5171493.6</v>
      </c>
      <c r="J44" s="33">
        <f t="shared" si="6"/>
        <v>5171493.6</v>
      </c>
      <c r="K44" s="74">
        <f t="shared" si="0"/>
        <v>100</v>
      </c>
    </row>
    <row r="45" spans="1:11" ht="27.75" customHeight="1">
      <c r="A45" s="30" t="s">
        <v>59</v>
      </c>
      <c r="B45" s="31" t="s">
        <v>3</v>
      </c>
      <c r="C45" s="31" t="s">
        <v>37</v>
      </c>
      <c r="D45" s="31" t="s">
        <v>106</v>
      </c>
      <c r="E45" s="23">
        <v>841</v>
      </c>
      <c r="F45" s="32" t="s">
        <v>172</v>
      </c>
      <c r="G45" s="24" t="s">
        <v>60</v>
      </c>
      <c r="H45" s="33">
        <v>5131339.2</v>
      </c>
      <c r="I45" s="33">
        <v>5171493.6</v>
      </c>
      <c r="J45" s="33">
        <v>5171493.6</v>
      </c>
      <c r="K45" s="74">
        <f t="shared" si="0"/>
        <v>100</v>
      </c>
    </row>
    <row r="46" spans="1:11" ht="27" customHeight="1">
      <c r="A46" s="40" t="s">
        <v>80</v>
      </c>
      <c r="B46" s="16" t="s">
        <v>3</v>
      </c>
      <c r="C46" s="16" t="s">
        <v>37</v>
      </c>
      <c r="D46" s="16" t="s">
        <v>79</v>
      </c>
      <c r="E46" s="21"/>
      <c r="F46" s="28"/>
      <c r="G46" s="18"/>
      <c r="H46" s="29">
        <f aca="true" t="shared" si="7" ref="H46:J47">H47</f>
        <v>5519687</v>
      </c>
      <c r="I46" s="29">
        <f t="shared" si="7"/>
        <v>5519687</v>
      </c>
      <c r="J46" s="29">
        <f t="shared" si="7"/>
        <v>2718362.1</v>
      </c>
      <c r="K46" s="74">
        <f t="shared" si="0"/>
        <v>49.248482749112405</v>
      </c>
    </row>
    <row r="47" spans="1:11" ht="29.25" customHeight="1">
      <c r="A47" s="26" t="s">
        <v>188</v>
      </c>
      <c r="B47" s="16" t="s">
        <v>3</v>
      </c>
      <c r="C47" s="16" t="s">
        <v>37</v>
      </c>
      <c r="D47" s="16" t="s">
        <v>79</v>
      </c>
      <c r="E47" s="21">
        <v>841</v>
      </c>
      <c r="F47" s="28"/>
      <c r="G47" s="18"/>
      <c r="H47" s="29">
        <f t="shared" si="7"/>
        <v>5519687</v>
      </c>
      <c r="I47" s="29">
        <f t="shared" si="7"/>
        <v>5519687</v>
      </c>
      <c r="J47" s="29">
        <f t="shared" si="7"/>
        <v>2718362.1</v>
      </c>
      <c r="K47" s="74">
        <f t="shared" si="0"/>
        <v>49.248482749112405</v>
      </c>
    </row>
    <row r="48" spans="1:11" ht="38.25" customHeight="1">
      <c r="A48" s="30" t="s">
        <v>157</v>
      </c>
      <c r="B48" s="31" t="s">
        <v>3</v>
      </c>
      <c r="C48" s="31" t="s">
        <v>37</v>
      </c>
      <c r="D48" s="31" t="s">
        <v>79</v>
      </c>
      <c r="E48" s="23">
        <v>841</v>
      </c>
      <c r="F48" s="32" t="s">
        <v>141</v>
      </c>
      <c r="G48" s="24"/>
      <c r="H48" s="33">
        <f>H49+H51+H53</f>
        <v>5519687</v>
      </c>
      <c r="I48" s="33">
        <f>I49+I51+I53</f>
        <v>5519687</v>
      </c>
      <c r="J48" s="33">
        <f>J49+J51+J53</f>
        <v>2718362.1</v>
      </c>
      <c r="K48" s="74">
        <f t="shared" si="0"/>
        <v>49.248482749112405</v>
      </c>
    </row>
    <row r="49" spans="1:11" ht="39" customHeight="1">
      <c r="A49" s="30" t="s">
        <v>27</v>
      </c>
      <c r="B49" s="31" t="s">
        <v>3</v>
      </c>
      <c r="C49" s="31" t="s">
        <v>37</v>
      </c>
      <c r="D49" s="31" t="s">
        <v>79</v>
      </c>
      <c r="E49" s="23">
        <v>841</v>
      </c>
      <c r="F49" s="32" t="s">
        <v>141</v>
      </c>
      <c r="G49" s="24" t="s">
        <v>9</v>
      </c>
      <c r="H49" s="33">
        <f>H50</f>
        <v>4504387</v>
      </c>
      <c r="I49" s="33">
        <f>I50</f>
        <v>4504387</v>
      </c>
      <c r="J49" s="33">
        <f>J50</f>
        <v>2264535.91</v>
      </c>
      <c r="K49" s="74">
        <f t="shared" si="0"/>
        <v>50.274008649789636</v>
      </c>
    </row>
    <row r="50" spans="1:11" ht="25.5" customHeight="1">
      <c r="A50" s="30" t="s">
        <v>28</v>
      </c>
      <c r="B50" s="31" t="s">
        <v>3</v>
      </c>
      <c r="C50" s="31" t="s">
        <v>37</v>
      </c>
      <c r="D50" s="31" t="s">
        <v>79</v>
      </c>
      <c r="E50" s="23">
        <v>841</v>
      </c>
      <c r="F50" s="32" t="s">
        <v>141</v>
      </c>
      <c r="G50" s="24" t="s">
        <v>26</v>
      </c>
      <c r="H50" s="33">
        <v>4504387</v>
      </c>
      <c r="I50" s="33">
        <v>4504387</v>
      </c>
      <c r="J50" s="33">
        <v>2264535.91</v>
      </c>
      <c r="K50" s="74">
        <f t="shared" si="0"/>
        <v>50.274008649789636</v>
      </c>
    </row>
    <row r="51" spans="1:11" ht="26.25" customHeight="1">
      <c r="A51" s="30" t="s">
        <v>112</v>
      </c>
      <c r="B51" s="31" t="s">
        <v>3</v>
      </c>
      <c r="C51" s="31" t="s">
        <v>37</v>
      </c>
      <c r="D51" s="31" t="s">
        <v>79</v>
      </c>
      <c r="E51" s="23">
        <v>841</v>
      </c>
      <c r="F51" s="32" t="s">
        <v>141</v>
      </c>
      <c r="G51" s="24" t="s">
        <v>10</v>
      </c>
      <c r="H51" s="33">
        <f>H52</f>
        <v>925000</v>
      </c>
      <c r="I51" s="33">
        <f>I52</f>
        <v>925000</v>
      </c>
      <c r="J51" s="33">
        <f>J52</f>
        <v>448066.88</v>
      </c>
      <c r="K51" s="74">
        <f t="shared" si="0"/>
        <v>48.439662702702705</v>
      </c>
    </row>
    <row r="52" spans="1:11" ht="27" customHeight="1">
      <c r="A52" s="30" t="s">
        <v>113</v>
      </c>
      <c r="B52" s="31" t="s">
        <v>3</v>
      </c>
      <c r="C52" s="31" t="s">
        <v>37</v>
      </c>
      <c r="D52" s="31" t="s">
        <v>79</v>
      </c>
      <c r="E52" s="23">
        <v>841</v>
      </c>
      <c r="F52" s="32" t="s">
        <v>141</v>
      </c>
      <c r="G52" s="24" t="s">
        <v>13</v>
      </c>
      <c r="H52" s="33">
        <v>925000</v>
      </c>
      <c r="I52" s="33">
        <v>925000</v>
      </c>
      <c r="J52" s="33">
        <v>448066.88</v>
      </c>
      <c r="K52" s="74">
        <f t="shared" si="0"/>
        <v>48.439662702702705</v>
      </c>
    </row>
    <row r="53" spans="1:11" ht="16.5" customHeight="1">
      <c r="A53" s="30" t="s">
        <v>11</v>
      </c>
      <c r="B53" s="31" t="s">
        <v>3</v>
      </c>
      <c r="C53" s="31" t="s">
        <v>37</v>
      </c>
      <c r="D53" s="31" t="s">
        <v>79</v>
      </c>
      <c r="E53" s="23">
        <v>841</v>
      </c>
      <c r="F53" s="32" t="s">
        <v>141</v>
      </c>
      <c r="G53" s="24" t="s">
        <v>12</v>
      </c>
      <c r="H53" s="33">
        <f>H54</f>
        <v>90300</v>
      </c>
      <c r="I53" s="33">
        <f>I54</f>
        <v>90300</v>
      </c>
      <c r="J53" s="33">
        <f>J54</f>
        <v>5759.31</v>
      </c>
      <c r="K53" s="74">
        <f t="shared" si="0"/>
        <v>6.377973421926911</v>
      </c>
    </row>
    <row r="54" spans="1:11" ht="21" customHeight="1">
      <c r="A54" s="30" t="s">
        <v>53</v>
      </c>
      <c r="B54" s="31" t="s">
        <v>3</v>
      </c>
      <c r="C54" s="31" t="s">
        <v>37</v>
      </c>
      <c r="D54" s="31" t="s">
        <v>79</v>
      </c>
      <c r="E54" s="23">
        <v>841</v>
      </c>
      <c r="F54" s="32" t="s">
        <v>141</v>
      </c>
      <c r="G54" s="24" t="s">
        <v>52</v>
      </c>
      <c r="H54" s="33">
        <v>90300</v>
      </c>
      <c r="I54" s="33">
        <v>90300</v>
      </c>
      <c r="J54" s="33">
        <v>5759.31</v>
      </c>
      <c r="K54" s="74">
        <f t="shared" si="0"/>
        <v>6.377973421926911</v>
      </c>
    </row>
    <row r="55" spans="1:11" ht="39.75" customHeight="1">
      <c r="A55" s="15" t="s">
        <v>78</v>
      </c>
      <c r="B55" s="16" t="s">
        <v>3</v>
      </c>
      <c r="C55" s="16" t="s">
        <v>37</v>
      </c>
      <c r="D55" s="16" t="s">
        <v>77</v>
      </c>
      <c r="E55" s="21"/>
      <c r="F55" s="28"/>
      <c r="G55" s="18"/>
      <c r="H55" s="29">
        <f>H56</f>
        <v>21356399</v>
      </c>
      <c r="I55" s="29">
        <f>I56</f>
        <v>20766489.060000002</v>
      </c>
      <c r="J55" s="29">
        <f>J56</f>
        <v>13552654.27</v>
      </c>
      <c r="K55" s="74">
        <f t="shared" si="0"/>
        <v>65.26213569777114</v>
      </c>
    </row>
    <row r="56" spans="1:11" ht="28.5" customHeight="1">
      <c r="A56" s="26" t="s">
        <v>188</v>
      </c>
      <c r="B56" s="16" t="s">
        <v>3</v>
      </c>
      <c r="C56" s="16" t="s">
        <v>37</v>
      </c>
      <c r="D56" s="16" t="s">
        <v>77</v>
      </c>
      <c r="E56" s="21">
        <v>841</v>
      </c>
      <c r="F56" s="28"/>
      <c r="G56" s="18"/>
      <c r="H56" s="29">
        <f>+H57+H60+H63</f>
        <v>21356399</v>
      </c>
      <c r="I56" s="29">
        <f>+I57+I60+I63</f>
        <v>20766489.060000002</v>
      </c>
      <c r="J56" s="29">
        <f>+J57+J60+J63</f>
        <v>13552654.27</v>
      </c>
      <c r="K56" s="74">
        <f t="shared" si="0"/>
        <v>65.26213569777114</v>
      </c>
    </row>
    <row r="57" spans="1:11" ht="18" customHeight="1">
      <c r="A57" s="30" t="s">
        <v>200</v>
      </c>
      <c r="B57" s="31" t="s">
        <v>3</v>
      </c>
      <c r="C57" s="31" t="s">
        <v>37</v>
      </c>
      <c r="D57" s="31" t="s">
        <v>77</v>
      </c>
      <c r="E57" s="23">
        <v>841</v>
      </c>
      <c r="F57" s="32" t="s">
        <v>143</v>
      </c>
      <c r="G57" s="18"/>
      <c r="H57" s="29">
        <f aca="true" t="shared" si="8" ref="H57:J58">H58</f>
        <v>7246100</v>
      </c>
      <c r="I57" s="29">
        <f t="shared" si="8"/>
        <v>7246100</v>
      </c>
      <c r="J57" s="29">
        <f t="shared" si="8"/>
        <v>3839239.96</v>
      </c>
      <c r="K57" s="74">
        <f t="shared" si="0"/>
        <v>52.983535419053005</v>
      </c>
    </row>
    <row r="58" spans="1:11" s="41" customFormat="1" ht="17.25" customHeight="1">
      <c r="A58" s="35" t="s">
        <v>55</v>
      </c>
      <c r="B58" s="31" t="s">
        <v>3</v>
      </c>
      <c r="C58" s="31" t="s">
        <v>37</v>
      </c>
      <c r="D58" s="31" t="s">
        <v>77</v>
      </c>
      <c r="E58" s="23">
        <v>841</v>
      </c>
      <c r="F58" s="32" t="s">
        <v>143</v>
      </c>
      <c r="G58" s="24" t="s">
        <v>54</v>
      </c>
      <c r="H58" s="33">
        <f t="shared" si="8"/>
        <v>7246100</v>
      </c>
      <c r="I58" s="33">
        <f t="shared" si="8"/>
        <v>7246100</v>
      </c>
      <c r="J58" s="33">
        <f t="shared" si="8"/>
        <v>3839239.96</v>
      </c>
      <c r="K58" s="74">
        <f t="shared" si="0"/>
        <v>52.983535419053005</v>
      </c>
    </row>
    <row r="59" spans="1:11" s="41" customFormat="1" ht="39" customHeight="1">
      <c r="A59" s="35" t="s">
        <v>41</v>
      </c>
      <c r="B59" s="31" t="s">
        <v>3</v>
      </c>
      <c r="C59" s="31" t="s">
        <v>37</v>
      </c>
      <c r="D59" s="31" t="s">
        <v>77</v>
      </c>
      <c r="E59" s="23">
        <v>841</v>
      </c>
      <c r="F59" s="32" t="s">
        <v>143</v>
      </c>
      <c r="G59" s="24" t="s">
        <v>17</v>
      </c>
      <c r="H59" s="33">
        <v>7246100</v>
      </c>
      <c r="I59" s="33">
        <v>7246100</v>
      </c>
      <c r="J59" s="33">
        <v>3839239.96</v>
      </c>
      <c r="K59" s="74">
        <f t="shared" si="0"/>
        <v>52.983535419053005</v>
      </c>
    </row>
    <row r="60" spans="1:11" ht="15.75" customHeight="1">
      <c r="A60" s="42" t="s">
        <v>32</v>
      </c>
      <c r="B60" s="31" t="s">
        <v>3</v>
      </c>
      <c r="C60" s="31" t="s">
        <v>37</v>
      </c>
      <c r="D60" s="31" t="s">
        <v>77</v>
      </c>
      <c r="E60" s="23">
        <v>841</v>
      </c>
      <c r="F60" s="32" t="s">
        <v>142</v>
      </c>
      <c r="G60" s="24"/>
      <c r="H60" s="33">
        <f aca="true" t="shared" si="9" ref="H60:J61">H61</f>
        <v>12622092</v>
      </c>
      <c r="I60" s="33">
        <f t="shared" si="9"/>
        <v>11993091.06</v>
      </c>
      <c r="J60" s="33">
        <f t="shared" si="9"/>
        <v>8186116.31</v>
      </c>
      <c r="K60" s="74">
        <f t="shared" si="0"/>
        <v>68.25693450542349</v>
      </c>
    </row>
    <row r="61" spans="1:11" ht="41.25" customHeight="1">
      <c r="A61" s="35" t="s">
        <v>49</v>
      </c>
      <c r="B61" s="31" t="s">
        <v>3</v>
      </c>
      <c r="C61" s="31" t="s">
        <v>37</v>
      </c>
      <c r="D61" s="31" t="s">
        <v>77</v>
      </c>
      <c r="E61" s="23">
        <v>841</v>
      </c>
      <c r="F61" s="32" t="s">
        <v>142</v>
      </c>
      <c r="G61" s="24" t="s">
        <v>16</v>
      </c>
      <c r="H61" s="33">
        <f t="shared" si="9"/>
        <v>12622092</v>
      </c>
      <c r="I61" s="33">
        <f t="shared" si="9"/>
        <v>11993091.06</v>
      </c>
      <c r="J61" s="33">
        <f t="shared" si="9"/>
        <v>8186116.31</v>
      </c>
      <c r="K61" s="74">
        <f t="shared" si="0"/>
        <v>68.25693450542349</v>
      </c>
    </row>
    <row r="62" spans="1:11" ht="16.5" customHeight="1">
      <c r="A62" s="35" t="s">
        <v>55</v>
      </c>
      <c r="B62" s="31" t="s">
        <v>3</v>
      </c>
      <c r="C62" s="31" t="s">
        <v>37</v>
      </c>
      <c r="D62" s="31" t="s">
        <v>77</v>
      </c>
      <c r="E62" s="23">
        <v>841</v>
      </c>
      <c r="F62" s="32" t="s">
        <v>142</v>
      </c>
      <c r="G62" s="24" t="s">
        <v>54</v>
      </c>
      <c r="H62" s="33">
        <v>12622092</v>
      </c>
      <c r="I62" s="33">
        <v>11993091.06</v>
      </c>
      <c r="J62" s="33">
        <v>8186116.31</v>
      </c>
      <c r="K62" s="74">
        <f t="shared" si="0"/>
        <v>68.25693450542349</v>
      </c>
    </row>
    <row r="63" spans="1:11" ht="49.5" customHeight="1">
      <c r="A63" s="30" t="s">
        <v>195</v>
      </c>
      <c r="B63" s="31" t="s">
        <v>3</v>
      </c>
      <c r="C63" s="31" t="s">
        <v>37</v>
      </c>
      <c r="D63" s="31" t="s">
        <v>77</v>
      </c>
      <c r="E63" s="23">
        <v>841</v>
      </c>
      <c r="F63" s="32" t="s">
        <v>196</v>
      </c>
      <c r="G63" s="24"/>
      <c r="H63" s="33">
        <f aca="true" t="shared" si="10" ref="H63:J64">H64</f>
        <v>1488207</v>
      </c>
      <c r="I63" s="33">
        <f>I64+I66</f>
        <v>1527298</v>
      </c>
      <c r="J63" s="33">
        <f>J64+J66</f>
        <v>1527298</v>
      </c>
      <c r="K63" s="74">
        <f t="shared" si="0"/>
        <v>100</v>
      </c>
    </row>
    <row r="64" spans="1:11" ht="31.5" customHeight="1">
      <c r="A64" s="30" t="s">
        <v>112</v>
      </c>
      <c r="B64" s="31" t="s">
        <v>3</v>
      </c>
      <c r="C64" s="31" t="s">
        <v>37</v>
      </c>
      <c r="D64" s="31" t="s">
        <v>77</v>
      </c>
      <c r="E64" s="23">
        <v>841</v>
      </c>
      <c r="F64" s="32" t="s">
        <v>196</v>
      </c>
      <c r="G64" s="24" t="s">
        <v>10</v>
      </c>
      <c r="H64" s="33">
        <f t="shared" si="10"/>
        <v>1488207</v>
      </c>
      <c r="I64" s="33">
        <f t="shared" si="10"/>
        <v>889000</v>
      </c>
      <c r="J64" s="33">
        <f t="shared" si="10"/>
        <v>889000</v>
      </c>
      <c r="K64" s="74">
        <f t="shared" si="0"/>
        <v>100</v>
      </c>
    </row>
    <row r="65" spans="1:11" ht="26.25" customHeight="1">
      <c r="A65" s="30" t="s">
        <v>113</v>
      </c>
      <c r="B65" s="31" t="s">
        <v>3</v>
      </c>
      <c r="C65" s="31" t="s">
        <v>37</v>
      </c>
      <c r="D65" s="31" t="s">
        <v>77</v>
      </c>
      <c r="E65" s="23">
        <v>841</v>
      </c>
      <c r="F65" s="32" t="s">
        <v>196</v>
      </c>
      <c r="G65" s="24" t="s">
        <v>13</v>
      </c>
      <c r="H65" s="33">
        <v>1488207</v>
      </c>
      <c r="I65" s="33">
        <v>889000</v>
      </c>
      <c r="J65" s="33">
        <v>889000</v>
      </c>
      <c r="K65" s="74">
        <f t="shared" si="0"/>
        <v>100</v>
      </c>
    </row>
    <row r="66" spans="1:11" ht="39.75" customHeight="1">
      <c r="A66" s="35" t="s">
        <v>49</v>
      </c>
      <c r="B66" s="31" t="s">
        <v>3</v>
      </c>
      <c r="C66" s="31" t="s">
        <v>37</v>
      </c>
      <c r="D66" s="31" t="s">
        <v>77</v>
      </c>
      <c r="E66" s="23">
        <v>841</v>
      </c>
      <c r="F66" s="32" t="s">
        <v>196</v>
      </c>
      <c r="G66" s="24" t="s">
        <v>16</v>
      </c>
      <c r="H66" s="33">
        <v>0</v>
      </c>
      <c r="I66" s="33">
        <v>638298</v>
      </c>
      <c r="J66" s="33">
        <v>638298</v>
      </c>
      <c r="K66" s="74">
        <f t="shared" si="0"/>
        <v>100</v>
      </c>
    </row>
    <row r="67" spans="1:11" ht="26.25" customHeight="1">
      <c r="A67" s="35" t="s">
        <v>55</v>
      </c>
      <c r="B67" s="31" t="s">
        <v>3</v>
      </c>
      <c r="C67" s="31" t="s">
        <v>37</v>
      </c>
      <c r="D67" s="31" t="s">
        <v>77</v>
      </c>
      <c r="E67" s="23">
        <v>841</v>
      </c>
      <c r="F67" s="32" t="s">
        <v>196</v>
      </c>
      <c r="G67" s="24" t="s">
        <v>54</v>
      </c>
      <c r="H67" s="33">
        <v>0</v>
      </c>
      <c r="I67" s="33">
        <v>638298</v>
      </c>
      <c r="J67" s="33">
        <v>638298</v>
      </c>
      <c r="K67" s="74">
        <f t="shared" si="0"/>
        <v>100</v>
      </c>
    </row>
    <row r="68" spans="1:11" ht="64.5" customHeight="1">
      <c r="A68" s="40" t="s">
        <v>217</v>
      </c>
      <c r="B68" s="16" t="s">
        <v>3</v>
      </c>
      <c r="C68" s="16" t="s">
        <v>37</v>
      </c>
      <c r="D68" s="16" t="s">
        <v>87</v>
      </c>
      <c r="E68" s="21"/>
      <c r="F68" s="28"/>
      <c r="G68" s="24"/>
      <c r="H68" s="33">
        <f>H69</f>
        <v>1224820</v>
      </c>
      <c r="I68" s="33">
        <f>I69</f>
        <v>1224820</v>
      </c>
      <c r="J68" s="33">
        <f>J69</f>
        <v>456655.31</v>
      </c>
      <c r="K68" s="74">
        <f t="shared" si="0"/>
        <v>37.28346287617772</v>
      </c>
    </row>
    <row r="69" spans="1:11" ht="24.75" customHeight="1">
      <c r="A69" s="66" t="s">
        <v>188</v>
      </c>
      <c r="B69" s="16" t="s">
        <v>3</v>
      </c>
      <c r="C69" s="16" t="s">
        <v>37</v>
      </c>
      <c r="D69" s="16" t="s">
        <v>87</v>
      </c>
      <c r="E69" s="21">
        <v>841</v>
      </c>
      <c r="F69" s="28"/>
      <c r="G69" s="24"/>
      <c r="H69" s="33">
        <f>H70+H78+H84+H81</f>
        <v>1224820</v>
      </c>
      <c r="I69" s="33">
        <f>I70+I78+I84+I81</f>
        <v>1224820</v>
      </c>
      <c r="J69" s="33">
        <f>J70+J78+J84+J81</f>
        <v>456655.31</v>
      </c>
      <c r="K69" s="74">
        <f t="shared" si="0"/>
        <v>37.28346287617772</v>
      </c>
    </row>
    <row r="70" spans="1:11" ht="117" customHeight="1">
      <c r="A70" s="35" t="s">
        <v>218</v>
      </c>
      <c r="B70" s="31" t="s">
        <v>3</v>
      </c>
      <c r="C70" s="31" t="s">
        <v>37</v>
      </c>
      <c r="D70" s="31" t="s">
        <v>87</v>
      </c>
      <c r="E70" s="23">
        <v>841</v>
      </c>
      <c r="F70" s="32" t="s">
        <v>65</v>
      </c>
      <c r="G70" s="24"/>
      <c r="H70" s="33">
        <f>H71+H73+H76</f>
        <v>1194820</v>
      </c>
      <c r="I70" s="33">
        <f>I71+I73+I76</f>
        <v>1194820</v>
      </c>
      <c r="J70" s="33">
        <f>J71+J73+J76</f>
        <v>456655.31</v>
      </c>
      <c r="K70" s="74">
        <f t="shared" si="0"/>
        <v>38.219590398553756</v>
      </c>
    </row>
    <row r="71" spans="1:11" ht="40.5" customHeight="1">
      <c r="A71" s="30" t="s">
        <v>27</v>
      </c>
      <c r="B71" s="31" t="s">
        <v>3</v>
      </c>
      <c r="C71" s="31" t="s">
        <v>37</v>
      </c>
      <c r="D71" s="31" t="s">
        <v>87</v>
      </c>
      <c r="E71" s="23">
        <v>841</v>
      </c>
      <c r="F71" s="32" t="s">
        <v>65</v>
      </c>
      <c r="G71" s="24" t="s">
        <v>9</v>
      </c>
      <c r="H71" s="33">
        <f>H72</f>
        <v>824217.23</v>
      </c>
      <c r="I71" s="33">
        <f>I72</f>
        <v>824217.23</v>
      </c>
      <c r="J71" s="33">
        <f>J72</f>
        <v>409283.29</v>
      </c>
      <c r="K71" s="74">
        <f t="shared" si="0"/>
        <v>49.657211121393324</v>
      </c>
    </row>
    <row r="72" spans="1:11" ht="25.5">
      <c r="A72" s="30" t="s">
        <v>28</v>
      </c>
      <c r="B72" s="31" t="s">
        <v>3</v>
      </c>
      <c r="C72" s="31" t="s">
        <v>37</v>
      </c>
      <c r="D72" s="31" t="s">
        <v>87</v>
      </c>
      <c r="E72" s="23">
        <v>841</v>
      </c>
      <c r="F72" s="32" t="s">
        <v>65</v>
      </c>
      <c r="G72" s="24" t="s">
        <v>26</v>
      </c>
      <c r="H72" s="33">
        <v>824217.23</v>
      </c>
      <c r="I72" s="33">
        <v>824217.23</v>
      </c>
      <c r="J72" s="33">
        <v>409283.29</v>
      </c>
      <c r="K72" s="74">
        <f t="shared" si="0"/>
        <v>49.657211121393324</v>
      </c>
    </row>
    <row r="73" spans="1:11" ht="25.5">
      <c r="A73" s="30" t="s">
        <v>112</v>
      </c>
      <c r="B73" s="31" t="s">
        <v>3</v>
      </c>
      <c r="C73" s="31" t="s">
        <v>37</v>
      </c>
      <c r="D73" s="31" t="s">
        <v>87</v>
      </c>
      <c r="E73" s="23">
        <v>841</v>
      </c>
      <c r="F73" s="32" t="s">
        <v>65</v>
      </c>
      <c r="G73" s="24" t="s">
        <v>10</v>
      </c>
      <c r="H73" s="33">
        <f>H74</f>
        <v>370402.77</v>
      </c>
      <c r="I73" s="33">
        <f>I74</f>
        <v>370402.77</v>
      </c>
      <c r="J73" s="33">
        <f>J74</f>
        <v>47372.02</v>
      </c>
      <c r="K73" s="74">
        <f t="shared" si="0"/>
        <v>12.789326602498138</v>
      </c>
    </row>
    <row r="74" spans="1:11" ht="25.5">
      <c r="A74" s="30" t="s">
        <v>113</v>
      </c>
      <c r="B74" s="31" t="s">
        <v>3</v>
      </c>
      <c r="C74" s="31" t="s">
        <v>37</v>
      </c>
      <c r="D74" s="31" t="s">
        <v>87</v>
      </c>
      <c r="E74" s="23">
        <v>841</v>
      </c>
      <c r="F74" s="32" t="s">
        <v>65</v>
      </c>
      <c r="G74" s="24" t="s">
        <v>13</v>
      </c>
      <c r="H74" s="33">
        <v>370402.77</v>
      </c>
      <c r="I74" s="33">
        <v>370402.77</v>
      </c>
      <c r="J74" s="33">
        <v>47372.02</v>
      </c>
      <c r="K74" s="74">
        <f t="shared" si="0"/>
        <v>12.789326602498138</v>
      </c>
    </row>
    <row r="75" spans="1:11" ht="75.75" customHeight="1">
      <c r="A75" s="30" t="s">
        <v>24</v>
      </c>
      <c r="B75" s="31" t="s">
        <v>3</v>
      </c>
      <c r="C75" s="24" t="s">
        <v>3</v>
      </c>
      <c r="D75" s="24" t="s">
        <v>87</v>
      </c>
      <c r="E75" s="32" t="s">
        <v>186</v>
      </c>
      <c r="F75" s="32" t="s">
        <v>70</v>
      </c>
      <c r="G75" s="24"/>
      <c r="H75" s="33">
        <f aca="true" t="shared" si="11" ref="H75:J76">H76</f>
        <v>200</v>
      </c>
      <c r="I75" s="33">
        <f t="shared" si="11"/>
        <v>200</v>
      </c>
      <c r="J75" s="33">
        <f t="shared" si="11"/>
        <v>0</v>
      </c>
      <c r="K75" s="74">
        <f t="shared" si="0"/>
        <v>0</v>
      </c>
    </row>
    <row r="76" spans="1:11" ht="12.75">
      <c r="A76" s="30" t="s">
        <v>21</v>
      </c>
      <c r="B76" s="31" t="s">
        <v>3</v>
      </c>
      <c r="C76" s="31" t="s">
        <v>37</v>
      </c>
      <c r="D76" s="31" t="s">
        <v>87</v>
      </c>
      <c r="E76" s="23">
        <v>841</v>
      </c>
      <c r="F76" s="32" t="s">
        <v>65</v>
      </c>
      <c r="G76" s="24" t="s">
        <v>6</v>
      </c>
      <c r="H76" s="33">
        <f t="shared" si="11"/>
        <v>200</v>
      </c>
      <c r="I76" s="33">
        <f t="shared" si="11"/>
        <v>200</v>
      </c>
      <c r="J76" s="33">
        <f t="shared" si="11"/>
        <v>0</v>
      </c>
      <c r="K76" s="74">
        <f aca="true" t="shared" si="12" ref="K76:K139">J76/I76*100</f>
        <v>0</v>
      </c>
    </row>
    <row r="77" spans="1:11" ht="12.75">
      <c r="A77" s="30" t="s">
        <v>23</v>
      </c>
      <c r="B77" s="31" t="s">
        <v>3</v>
      </c>
      <c r="C77" s="31" t="s">
        <v>37</v>
      </c>
      <c r="D77" s="31" t="s">
        <v>87</v>
      </c>
      <c r="E77" s="23">
        <v>841</v>
      </c>
      <c r="F77" s="32" t="s">
        <v>65</v>
      </c>
      <c r="G77" s="24" t="s">
        <v>22</v>
      </c>
      <c r="H77" s="33">
        <v>200</v>
      </c>
      <c r="I77" s="33">
        <v>200</v>
      </c>
      <c r="J77" s="33">
        <v>0</v>
      </c>
      <c r="K77" s="74">
        <f t="shared" si="12"/>
        <v>0</v>
      </c>
    </row>
    <row r="78" spans="1:11" ht="26.25" customHeight="1">
      <c r="A78" s="30" t="s">
        <v>205</v>
      </c>
      <c r="B78" s="31" t="s">
        <v>3</v>
      </c>
      <c r="C78" s="31" t="s">
        <v>37</v>
      </c>
      <c r="D78" s="31" t="s">
        <v>87</v>
      </c>
      <c r="E78" s="23">
        <v>841</v>
      </c>
      <c r="F78" s="32" t="s">
        <v>206</v>
      </c>
      <c r="G78" s="24"/>
      <c r="H78" s="33">
        <f aca="true" t="shared" si="13" ref="H78:J79">H79</f>
        <v>10000</v>
      </c>
      <c r="I78" s="33">
        <f t="shared" si="13"/>
        <v>10000</v>
      </c>
      <c r="J78" s="33">
        <f t="shared" si="13"/>
        <v>0</v>
      </c>
      <c r="K78" s="74">
        <f t="shared" si="12"/>
        <v>0</v>
      </c>
    </row>
    <row r="79" spans="1:11" ht="25.5">
      <c r="A79" s="30" t="s">
        <v>112</v>
      </c>
      <c r="B79" s="31" t="s">
        <v>3</v>
      </c>
      <c r="C79" s="31" t="s">
        <v>37</v>
      </c>
      <c r="D79" s="31" t="s">
        <v>87</v>
      </c>
      <c r="E79" s="23">
        <v>841</v>
      </c>
      <c r="F79" s="32" t="s">
        <v>206</v>
      </c>
      <c r="G79" s="43" t="s">
        <v>10</v>
      </c>
      <c r="H79" s="33">
        <f t="shared" si="13"/>
        <v>10000</v>
      </c>
      <c r="I79" s="33">
        <f t="shared" si="13"/>
        <v>10000</v>
      </c>
      <c r="J79" s="33">
        <f t="shared" si="13"/>
        <v>0</v>
      </c>
      <c r="K79" s="74">
        <f t="shared" si="12"/>
        <v>0</v>
      </c>
    </row>
    <row r="80" spans="1:11" ht="29.25" customHeight="1">
      <c r="A80" s="30" t="s">
        <v>113</v>
      </c>
      <c r="B80" s="31" t="s">
        <v>3</v>
      </c>
      <c r="C80" s="31" t="s">
        <v>37</v>
      </c>
      <c r="D80" s="31" t="s">
        <v>87</v>
      </c>
      <c r="E80" s="23">
        <v>841</v>
      </c>
      <c r="F80" s="32" t="s">
        <v>206</v>
      </c>
      <c r="G80" s="43" t="s">
        <v>13</v>
      </c>
      <c r="H80" s="33">
        <f>H82</f>
        <v>10000</v>
      </c>
      <c r="I80" s="33">
        <f>I82</f>
        <v>10000</v>
      </c>
      <c r="J80" s="33">
        <f>J82</f>
        <v>0</v>
      </c>
      <c r="K80" s="74">
        <f t="shared" si="12"/>
        <v>0</v>
      </c>
    </row>
    <row r="81" spans="1:11" ht="41.25" customHeight="1">
      <c r="A81" s="30" t="s">
        <v>30</v>
      </c>
      <c r="B81" s="31" t="s">
        <v>3</v>
      </c>
      <c r="C81" s="31" t="s">
        <v>37</v>
      </c>
      <c r="D81" s="31" t="s">
        <v>87</v>
      </c>
      <c r="E81" s="23">
        <v>841</v>
      </c>
      <c r="F81" s="32" t="s">
        <v>144</v>
      </c>
      <c r="G81" s="43"/>
      <c r="H81" s="33">
        <f aca="true" t="shared" si="14" ref="H81:J82">H82</f>
        <v>10000</v>
      </c>
      <c r="I81" s="33">
        <f t="shared" si="14"/>
        <v>10000</v>
      </c>
      <c r="J81" s="33">
        <f t="shared" si="14"/>
        <v>0</v>
      </c>
      <c r="K81" s="74">
        <f t="shared" si="12"/>
        <v>0</v>
      </c>
    </row>
    <row r="82" spans="1:11" ht="28.5" customHeight="1">
      <c r="A82" s="30" t="s">
        <v>112</v>
      </c>
      <c r="B82" s="31" t="s">
        <v>3</v>
      </c>
      <c r="C82" s="31" t="s">
        <v>37</v>
      </c>
      <c r="D82" s="31" t="s">
        <v>87</v>
      </c>
      <c r="E82" s="23">
        <v>841</v>
      </c>
      <c r="F82" s="32" t="s">
        <v>144</v>
      </c>
      <c r="G82" s="43" t="s">
        <v>10</v>
      </c>
      <c r="H82" s="33">
        <f t="shared" si="14"/>
        <v>10000</v>
      </c>
      <c r="I82" s="33">
        <f t="shared" si="14"/>
        <v>10000</v>
      </c>
      <c r="J82" s="33">
        <f t="shared" si="14"/>
        <v>0</v>
      </c>
      <c r="K82" s="74">
        <f t="shared" si="12"/>
        <v>0</v>
      </c>
    </row>
    <row r="83" spans="1:11" ht="25.5" customHeight="1">
      <c r="A83" s="30" t="s">
        <v>113</v>
      </c>
      <c r="B83" s="31" t="s">
        <v>3</v>
      </c>
      <c r="C83" s="31" t="s">
        <v>37</v>
      </c>
      <c r="D83" s="31" t="s">
        <v>87</v>
      </c>
      <c r="E83" s="23">
        <v>841</v>
      </c>
      <c r="F83" s="32" t="s">
        <v>144</v>
      </c>
      <c r="G83" s="43" t="s">
        <v>13</v>
      </c>
      <c r="H83" s="33">
        <v>10000</v>
      </c>
      <c r="I83" s="33">
        <v>10000</v>
      </c>
      <c r="J83" s="33">
        <v>0</v>
      </c>
      <c r="K83" s="74">
        <f t="shared" si="12"/>
        <v>0</v>
      </c>
    </row>
    <row r="84" spans="1:11" ht="48.75" customHeight="1">
      <c r="A84" s="30" t="s">
        <v>145</v>
      </c>
      <c r="B84" s="31" t="s">
        <v>3</v>
      </c>
      <c r="C84" s="31" t="s">
        <v>37</v>
      </c>
      <c r="D84" s="31" t="s">
        <v>87</v>
      </c>
      <c r="E84" s="23">
        <v>841</v>
      </c>
      <c r="F84" s="32" t="s">
        <v>146</v>
      </c>
      <c r="G84" s="43"/>
      <c r="H84" s="33">
        <f aca="true" t="shared" si="15" ref="H84:J85">H85</f>
        <v>10000</v>
      </c>
      <c r="I84" s="33">
        <f t="shared" si="15"/>
        <v>10000</v>
      </c>
      <c r="J84" s="33">
        <f t="shared" si="15"/>
        <v>0</v>
      </c>
      <c r="K84" s="74">
        <f t="shared" si="12"/>
        <v>0</v>
      </c>
    </row>
    <row r="85" spans="1:11" ht="26.25" customHeight="1">
      <c r="A85" s="30" t="s">
        <v>112</v>
      </c>
      <c r="B85" s="31" t="s">
        <v>3</v>
      </c>
      <c r="C85" s="31" t="s">
        <v>37</v>
      </c>
      <c r="D85" s="31" t="s">
        <v>87</v>
      </c>
      <c r="E85" s="23">
        <v>841</v>
      </c>
      <c r="F85" s="32" t="s">
        <v>146</v>
      </c>
      <c r="G85" s="43" t="s">
        <v>10</v>
      </c>
      <c r="H85" s="33">
        <f t="shared" si="15"/>
        <v>10000</v>
      </c>
      <c r="I85" s="33">
        <f t="shared" si="15"/>
        <v>10000</v>
      </c>
      <c r="J85" s="33">
        <f t="shared" si="15"/>
        <v>0</v>
      </c>
      <c r="K85" s="74">
        <f t="shared" si="12"/>
        <v>0</v>
      </c>
    </row>
    <row r="86" spans="1:11" ht="24.75" customHeight="1">
      <c r="A86" s="30" t="s">
        <v>113</v>
      </c>
      <c r="B86" s="31" t="s">
        <v>3</v>
      </c>
      <c r="C86" s="31" t="s">
        <v>37</v>
      </c>
      <c r="D86" s="31" t="s">
        <v>87</v>
      </c>
      <c r="E86" s="23">
        <v>841</v>
      </c>
      <c r="F86" s="32" t="s">
        <v>146</v>
      </c>
      <c r="G86" s="43" t="s">
        <v>13</v>
      </c>
      <c r="H86" s="33">
        <v>10000</v>
      </c>
      <c r="I86" s="33">
        <v>10000</v>
      </c>
      <c r="J86" s="33">
        <v>0</v>
      </c>
      <c r="K86" s="74">
        <f t="shared" si="12"/>
        <v>0</v>
      </c>
    </row>
    <row r="87" spans="1:11" ht="33" customHeight="1">
      <c r="A87" s="44" t="s">
        <v>94</v>
      </c>
      <c r="B87" s="16" t="s">
        <v>3</v>
      </c>
      <c r="C87" s="16" t="s">
        <v>37</v>
      </c>
      <c r="D87" s="16" t="s">
        <v>93</v>
      </c>
      <c r="E87" s="21"/>
      <c r="F87" s="28"/>
      <c r="G87" s="37"/>
      <c r="H87" s="29">
        <f aca="true" t="shared" si="16" ref="H87:J90">H88</f>
        <v>19558000</v>
      </c>
      <c r="I87" s="29">
        <f t="shared" si="16"/>
        <v>23434960.13</v>
      </c>
      <c r="J87" s="29">
        <f t="shared" si="16"/>
        <v>7836268.42</v>
      </c>
      <c r="K87" s="74">
        <f t="shared" si="12"/>
        <v>33.43836890069418</v>
      </c>
    </row>
    <row r="88" spans="1:11" ht="25.5" customHeight="1">
      <c r="A88" s="26" t="s">
        <v>188</v>
      </c>
      <c r="B88" s="16" t="s">
        <v>3</v>
      </c>
      <c r="C88" s="16" t="s">
        <v>37</v>
      </c>
      <c r="D88" s="16" t="s">
        <v>93</v>
      </c>
      <c r="E88" s="21">
        <v>841</v>
      </c>
      <c r="F88" s="28"/>
      <c r="G88" s="37"/>
      <c r="H88" s="29">
        <f t="shared" si="16"/>
        <v>19558000</v>
      </c>
      <c r="I88" s="29">
        <f t="shared" si="16"/>
        <v>23434960.13</v>
      </c>
      <c r="J88" s="29">
        <f t="shared" si="16"/>
        <v>7836268.42</v>
      </c>
      <c r="K88" s="74">
        <f t="shared" si="12"/>
        <v>33.43836890069418</v>
      </c>
    </row>
    <row r="89" spans="1:11" ht="46.5" customHeight="1">
      <c r="A89" s="45" t="s">
        <v>56</v>
      </c>
      <c r="B89" s="31" t="s">
        <v>3</v>
      </c>
      <c r="C89" s="31" t="s">
        <v>37</v>
      </c>
      <c r="D89" s="31" t="s">
        <v>93</v>
      </c>
      <c r="E89" s="23">
        <v>841</v>
      </c>
      <c r="F89" s="32" t="s">
        <v>147</v>
      </c>
      <c r="G89" s="24"/>
      <c r="H89" s="33">
        <f t="shared" si="16"/>
        <v>19558000</v>
      </c>
      <c r="I89" s="33">
        <f t="shared" si="16"/>
        <v>23434960.13</v>
      </c>
      <c r="J89" s="33">
        <f t="shared" si="16"/>
        <v>7836268.42</v>
      </c>
      <c r="K89" s="74">
        <f t="shared" si="12"/>
        <v>33.43836890069418</v>
      </c>
    </row>
    <row r="90" spans="1:11" ht="29.25" customHeight="1">
      <c r="A90" s="30" t="s">
        <v>112</v>
      </c>
      <c r="B90" s="31" t="s">
        <v>3</v>
      </c>
      <c r="C90" s="31" t="s">
        <v>37</v>
      </c>
      <c r="D90" s="31" t="s">
        <v>93</v>
      </c>
      <c r="E90" s="23">
        <v>841</v>
      </c>
      <c r="F90" s="32" t="s">
        <v>147</v>
      </c>
      <c r="G90" s="43" t="s">
        <v>10</v>
      </c>
      <c r="H90" s="33">
        <f t="shared" si="16"/>
        <v>19558000</v>
      </c>
      <c r="I90" s="33">
        <f t="shared" si="16"/>
        <v>23434960.13</v>
      </c>
      <c r="J90" s="33">
        <f t="shared" si="16"/>
        <v>7836268.42</v>
      </c>
      <c r="K90" s="74">
        <f t="shared" si="12"/>
        <v>33.43836890069418</v>
      </c>
    </row>
    <row r="91" spans="1:11" ht="27" customHeight="1">
      <c r="A91" s="30" t="s">
        <v>113</v>
      </c>
      <c r="B91" s="31" t="s">
        <v>3</v>
      </c>
      <c r="C91" s="31" t="s">
        <v>37</v>
      </c>
      <c r="D91" s="31" t="s">
        <v>93</v>
      </c>
      <c r="E91" s="23">
        <v>841</v>
      </c>
      <c r="F91" s="32" t="s">
        <v>147</v>
      </c>
      <c r="G91" s="43" t="s">
        <v>13</v>
      </c>
      <c r="H91" s="33">
        <v>19558000</v>
      </c>
      <c r="I91" s="33">
        <v>23434960.13</v>
      </c>
      <c r="J91" s="33">
        <v>7836268.42</v>
      </c>
      <c r="K91" s="74">
        <f t="shared" si="12"/>
        <v>33.43836890069418</v>
      </c>
    </row>
    <row r="92" spans="1:11" ht="24.75" customHeight="1">
      <c r="A92" s="15" t="s">
        <v>86</v>
      </c>
      <c r="B92" s="16" t="s">
        <v>3</v>
      </c>
      <c r="C92" s="16" t="s">
        <v>37</v>
      </c>
      <c r="D92" s="16" t="s">
        <v>85</v>
      </c>
      <c r="E92" s="21"/>
      <c r="F92" s="28"/>
      <c r="G92" s="18"/>
      <c r="H92" s="29">
        <f>H93</f>
        <v>20000</v>
      </c>
      <c r="I92" s="29">
        <f>I93</f>
        <v>20000</v>
      </c>
      <c r="J92" s="29">
        <f>J93</f>
        <v>0</v>
      </c>
      <c r="K92" s="74">
        <f t="shared" si="12"/>
        <v>0</v>
      </c>
    </row>
    <row r="93" spans="1:11" ht="27.75" customHeight="1">
      <c r="A93" s="26" t="s">
        <v>188</v>
      </c>
      <c r="B93" s="16" t="s">
        <v>3</v>
      </c>
      <c r="C93" s="16" t="s">
        <v>37</v>
      </c>
      <c r="D93" s="16" t="s">
        <v>85</v>
      </c>
      <c r="E93" s="21">
        <v>841</v>
      </c>
      <c r="F93" s="28"/>
      <c r="G93" s="18"/>
      <c r="H93" s="29">
        <f>H94+H97</f>
        <v>20000</v>
      </c>
      <c r="I93" s="29">
        <f>I94+I97</f>
        <v>20000</v>
      </c>
      <c r="J93" s="29">
        <f>J94+J97</f>
        <v>0</v>
      </c>
      <c r="K93" s="74">
        <f t="shared" si="12"/>
        <v>0</v>
      </c>
    </row>
    <row r="94" spans="1:11" ht="25.5" customHeight="1">
      <c r="A94" s="30" t="s">
        <v>148</v>
      </c>
      <c r="B94" s="31" t="s">
        <v>3</v>
      </c>
      <c r="C94" s="31" t="s">
        <v>37</v>
      </c>
      <c r="D94" s="31" t="s">
        <v>85</v>
      </c>
      <c r="E94" s="23">
        <v>841</v>
      </c>
      <c r="F94" s="32" t="s">
        <v>208</v>
      </c>
      <c r="G94" s="24"/>
      <c r="H94" s="33">
        <f aca="true" t="shared" si="17" ref="H94:J95">H95</f>
        <v>10000</v>
      </c>
      <c r="I94" s="33">
        <f t="shared" si="17"/>
        <v>10000</v>
      </c>
      <c r="J94" s="33">
        <f t="shared" si="17"/>
        <v>0</v>
      </c>
      <c r="K94" s="74">
        <f t="shared" si="12"/>
        <v>0</v>
      </c>
    </row>
    <row r="95" spans="1:11" ht="25.5" customHeight="1">
      <c r="A95" s="30" t="s">
        <v>112</v>
      </c>
      <c r="B95" s="31" t="s">
        <v>3</v>
      </c>
      <c r="C95" s="31" t="s">
        <v>37</v>
      </c>
      <c r="D95" s="31" t="s">
        <v>85</v>
      </c>
      <c r="E95" s="23">
        <v>841</v>
      </c>
      <c r="F95" s="32" t="s">
        <v>208</v>
      </c>
      <c r="G95" s="24" t="s">
        <v>10</v>
      </c>
      <c r="H95" s="33">
        <f t="shared" si="17"/>
        <v>10000</v>
      </c>
      <c r="I95" s="33">
        <f t="shared" si="17"/>
        <v>10000</v>
      </c>
      <c r="J95" s="33">
        <f t="shared" si="17"/>
        <v>0</v>
      </c>
      <c r="K95" s="74">
        <f t="shared" si="12"/>
        <v>0</v>
      </c>
    </row>
    <row r="96" spans="1:11" ht="25.5" customHeight="1">
      <c r="A96" s="30" t="s">
        <v>113</v>
      </c>
      <c r="B96" s="31" t="s">
        <v>3</v>
      </c>
      <c r="C96" s="31" t="s">
        <v>37</v>
      </c>
      <c r="D96" s="31" t="s">
        <v>85</v>
      </c>
      <c r="E96" s="23">
        <v>841</v>
      </c>
      <c r="F96" s="32" t="s">
        <v>208</v>
      </c>
      <c r="G96" s="24" t="s">
        <v>13</v>
      </c>
      <c r="H96" s="33">
        <v>10000</v>
      </c>
      <c r="I96" s="33">
        <v>10000</v>
      </c>
      <c r="J96" s="33">
        <v>0</v>
      </c>
      <c r="K96" s="74">
        <f t="shared" si="12"/>
        <v>0</v>
      </c>
    </row>
    <row r="97" spans="1:11" ht="25.5" customHeight="1">
      <c r="A97" s="30" t="s">
        <v>148</v>
      </c>
      <c r="B97" s="31" t="s">
        <v>3</v>
      </c>
      <c r="C97" s="31" t="s">
        <v>37</v>
      </c>
      <c r="D97" s="31" t="s">
        <v>85</v>
      </c>
      <c r="E97" s="23">
        <v>841</v>
      </c>
      <c r="F97" s="32" t="s">
        <v>149</v>
      </c>
      <c r="G97" s="24"/>
      <c r="H97" s="33">
        <f aca="true" t="shared" si="18" ref="H97:J98">H98</f>
        <v>10000</v>
      </c>
      <c r="I97" s="33">
        <f t="shared" si="18"/>
        <v>10000</v>
      </c>
      <c r="J97" s="33">
        <f t="shared" si="18"/>
        <v>0</v>
      </c>
      <c r="K97" s="74">
        <f t="shared" si="12"/>
        <v>0</v>
      </c>
    </row>
    <row r="98" spans="1:11" ht="25.5" customHeight="1">
      <c r="A98" s="30" t="s">
        <v>112</v>
      </c>
      <c r="B98" s="31" t="s">
        <v>3</v>
      </c>
      <c r="C98" s="31" t="s">
        <v>37</v>
      </c>
      <c r="D98" s="31" t="s">
        <v>85</v>
      </c>
      <c r="E98" s="23">
        <v>841</v>
      </c>
      <c r="F98" s="32" t="s">
        <v>149</v>
      </c>
      <c r="G98" s="24" t="s">
        <v>10</v>
      </c>
      <c r="H98" s="33">
        <f t="shared" si="18"/>
        <v>10000</v>
      </c>
      <c r="I98" s="33">
        <f t="shared" si="18"/>
        <v>10000</v>
      </c>
      <c r="J98" s="33">
        <f t="shared" si="18"/>
        <v>0</v>
      </c>
      <c r="K98" s="74">
        <f t="shared" si="12"/>
        <v>0</v>
      </c>
    </row>
    <row r="99" spans="1:11" ht="25.5" customHeight="1">
      <c r="A99" s="30" t="s">
        <v>113</v>
      </c>
      <c r="B99" s="31" t="s">
        <v>3</v>
      </c>
      <c r="C99" s="31" t="s">
        <v>37</v>
      </c>
      <c r="D99" s="31" t="s">
        <v>85</v>
      </c>
      <c r="E99" s="23">
        <v>841</v>
      </c>
      <c r="F99" s="32" t="s">
        <v>149</v>
      </c>
      <c r="G99" s="24" t="s">
        <v>13</v>
      </c>
      <c r="H99" s="33">
        <v>10000</v>
      </c>
      <c r="I99" s="33">
        <v>10000</v>
      </c>
      <c r="J99" s="33">
        <v>0</v>
      </c>
      <c r="K99" s="74">
        <f t="shared" si="12"/>
        <v>0</v>
      </c>
    </row>
    <row r="100" spans="1:11" ht="24.75" customHeight="1">
      <c r="A100" s="15" t="s">
        <v>214</v>
      </c>
      <c r="B100" s="16" t="s">
        <v>3</v>
      </c>
      <c r="C100" s="16" t="s">
        <v>37</v>
      </c>
      <c r="D100" s="16" t="s">
        <v>212</v>
      </c>
      <c r="E100" s="21"/>
      <c r="F100" s="28"/>
      <c r="G100" s="18"/>
      <c r="H100" s="29">
        <f>H101</f>
        <v>364192</v>
      </c>
      <c r="I100" s="29">
        <f>I101</f>
        <v>364192</v>
      </c>
      <c r="J100" s="29">
        <f>J101</f>
        <v>0</v>
      </c>
      <c r="K100" s="74">
        <f t="shared" si="12"/>
        <v>0</v>
      </c>
    </row>
    <row r="101" spans="1:11" ht="27.75" customHeight="1">
      <c r="A101" s="26" t="s">
        <v>188</v>
      </c>
      <c r="B101" s="16" t="s">
        <v>3</v>
      </c>
      <c r="C101" s="16" t="s">
        <v>37</v>
      </c>
      <c r="D101" s="16" t="s">
        <v>212</v>
      </c>
      <c r="E101" s="21">
        <v>841</v>
      </c>
      <c r="F101" s="28"/>
      <c r="G101" s="18"/>
      <c r="H101" s="29">
        <f>H102</f>
        <v>364192</v>
      </c>
      <c r="I101" s="29">
        <f>I102</f>
        <v>364192</v>
      </c>
      <c r="J101" s="29">
        <v>0</v>
      </c>
      <c r="K101" s="74">
        <f t="shared" si="12"/>
        <v>0</v>
      </c>
    </row>
    <row r="102" spans="1:11" ht="25.5" customHeight="1">
      <c r="A102" s="30" t="s">
        <v>214</v>
      </c>
      <c r="B102" s="31" t="s">
        <v>3</v>
      </c>
      <c r="C102" s="31" t="s">
        <v>37</v>
      </c>
      <c r="D102" s="31" t="s">
        <v>212</v>
      </c>
      <c r="E102" s="23">
        <v>841</v>
      </c>
      <c r="F102" s="32" t="s">
        <v>213</v>
      </c>
      <c r="G102" s="24"/>
      <c r="H102" s="33">
        <f aca="true" t="shared" si="19" ref="H102:J103">H103</f>
        <v>364192</v>
      </c>
      <c r="I102" s="33">
        <f t="shared" si="19"/>
        <v>364192</v>
      </c>
      <c r="J102" s="33">
        <f t="shared" si="19"/>
        <v>0</v>
      </c>
      <c r="K102" s="74">
        <f t="shared" si="12"/>
        <v>0</v>
      </c>
    </row>
    <row r="103" spans="1:11" ht="27" customHeight="1">
      <c r="A103" s="30" t="s">
        <v>112</v>
      </c>
      <c r="B103" s="31" t="s">
        <v>3</v>
      </c>
      <c r="C103" s="31" t="s">
        <v>37</v>
      </c>
      <c r="D103" s="31" t="s">
        <v>212</v>
      </c>
      <c r="E103" s="23">
        <v>841</v>
      </c>
      <c r="F103" s="32" t="s">
        <v>213</v>
      </c>
      <c r="G103" s="24" t="s">
        <v>10</v>
      </c>
      <c r="H103" s="33">
        <f t="shared" si="19"/>
        <v>364192</v>
      </c>
      <c r="I103" s="33">
        <f t="shared" si="19"/>
        <v>364192</v>
      </c>
      <c r="J103" s="33">
        <f t="shared" si="19"/>
        <v>0</v>
      </c>
      <c r="K103" s="74">
        <f t="shared" si="12"/>
        <v>0</v>
      </c>
    </row>
    <row r="104" spans="1:11" ht="27" customHeight="1">
      <c r="A104" s="30" t="s">
        <v>113</v>
      </c>
      <c r="B104" s="31" t="s">
        <v>3</v>
      </c>
      <c r="C104" s="31" t="s">
        <v>37</v>
      </c>
      <c r="D104" s="31" t="s">
        <v>212</v>
      </c>
      <c r="E104" s="23">
        <v>841</v>
      </c>
      <c r="F104" s="32" t="s">
        <v>213</v>
      </c>
      <c r="G104" s="24" t="s">
        <v>13</v>
      </c>
      <c r="H104" s="33">
        <v>364192</v>
      </c>
      <c r="I104" s="33">
        <v>364192</v>
      </c>
      <c r="J104" s="33">
        <v>0</v>
      </c>
      <c r="K104" s="74">
        <f t="shared" si="12"/>
        <v>0</v>
      </c>
    </row>
    <row r="105" spans="1:11" ht="140.25">
      <c r="A105" s="36" t="s">
        <v>102</v>
      </c>
      <c r="B105" s="16" t="s">
        <v>3</v>
      </c>
      <c r="C105" s="16" t="s">
        <v>37</v>
      </c>
      <c r="D105" s="16" t="s">
        <v>101</v>
      </c>
      <c r="E105" s="20"/>
      <c r="F105" s="28"/>
      <c r="G105" s="18"/>
      <c r="H105" s="29">
        <f aca="true" t="shared" si="20" ref="H105:J108">H106</f>
        <v>238884</v>
      </c>
      <c r="I105" s="29">
        <f t="shared" si="20"/>
        <v>238884</v>
      </c>
      <c r="J105" s="29">
        <f t="shared" si="20"/>
        <v>63457.17</v>
      </c>
      <c r="K105" s="74">
        <f t="shared" si="12"/>
        <v>26.56401014718441</v>
      </c>
    </row>
    <row r="106" spans="1:11" ht="25.5">
      <c r="A106" s="26" t="s">
        <v>188</v>
      </c>
      <c r="B106" s="16" t="s">
        <v>3</v>
      </c>
      <c r="C106" s="16" t="s">
        <v>37</v>
      </c>
      <c r="D106" s="16" t="s">
        <v>101</v>
      </c>
      <c r="E106" s="20">
        <v>841</v>
      </c>
      <c r="F106" s="28"/>
      <c r="G106" s="18"/>
      <c r="H106" s="29">
        <f t="shared" si="20"/>
        <v>238884</v>
      </c>
      <c r="I106" s="29">
        <f t="shared" si="20"/>
        <v>238884</v>
      </c>
      <c r="J106" s="29">
        <f t="shared" si="20"/>
        <v>63457.17</v>
      </c>
      <c r="K106" s="74">
        <f t="shared" si="12"/>
        <v>26.56401014718441</v>
      </c>
    </row>
    <row r="107" spans="1:11" ht="54.75" customHeight="1">
      <c r="A107" s="30" t="s">
        <v>45</v>
      </c>
      <c r="B107" s="31" t="s">
        <v>3</v>
      </c>
      <c r="C107" s="31" t="s">
        <v>37</v>
      </c>
      <c r="D107" s="31" t="s">
        <v>101</v>
      </c>
      <c r="E107" s="23">
        <v>841</v>
      </c>
      <c r="F107" s="32" t="s">
        <v>68</v>
      </c>
      <c r="G107" s="18"/>
      <c r="H107" s="33">
        <f t="shared" si="20"/>
        <v>238884</v>
      </c>
      <c r="I107" s="33">
        <f t="shared" si="20"/>
        <v>238884</v>
      </c>
      <c r="J107" s="33">
        <f t="shared" si="20"/>
        <v>63457.17</v>
      </c>
      <c r="K107" s="74">
        <f t="shared" si="12"/>
        <v>26.56401014718441</v>
      </c>
    </row>
    <row r="108" spans="1:11" ht="42" customHeight="1">
      <c r="A108" s="30" t="s">
        <v>27</v>
      </c>
      <c r="B108" s="31" t="s">
        <v>3</v>
      </c>
      <c r="C108" s="31" t="s">
        <v>37</v>
      </c>
      <c r="D108" s="31" t="s">
        <v>101</v>
      </c>
      <c r="E108" s="23">
        <v>841</v>
      </c>
      <c r="F108" s="32" t="s">
        <v>68</v>
      </c>
      <c r="G108" s="24" t="s">
        <v>9</v>
      </c>
      <c r="H108" s="33">
        <f t="shared" si="20"/>
        <v>238884</v>
      </c>
      <c r="I108" s="33">
        <f t="shared" si="20"/>
        <v>238884</v>
      </c>
      <c r="J108" s="33">
        <f t="shared" si="20"/>
        <v>63457.17</v>
      </c>
      <c r="K108" s="74">
        <f t="shared" si="12"/>
        <v>26.56401014718441</v>
      </c>
    </row>
    <row r="109" spans="1:11" ht="25.5">
      <c r="A109" s="30" t="s">
        <v>28</v>
      </c>
      <c r="B109" s="31" t="s">
        <v>3</v>
      </c>
      <c r="C109" s="31" t="s">
        <v>37</v>
      </c>
      <c r="D109" s="31" t="s">
        <v>101</v>
      </c>
      <c r="E109" s="23">
        <v>841</v>
      </c>
      <c r="F109" s="32" t="s">
        <v>68</v>
      </c>
      <c r="G109" s="24" t="s">
        <v>26</v>
      </c>
      <c r="H109" s="33">
        <v>238884</v>
      </c>
      <c r="I109" s="33">
        <v>238884</v>
      </c>
      <c r="J109" s="33">
        <v>63457.17</v>
      </c>
      <c r="K109" s="74">
        <f t="shared" si="12"/>
        <v>26.56401014718441</v>
      </c>
    </row>
    <row r="110" spans="1:11" ht="27" customHeight="1">
      <c r="A110" s="44" t="s">
        <v>226</v>
      </c>
      <c r="B110" s="16" t="s">
        <v>3</v>
      </c>
      <c r="C110" s="16" t="s">
        <v>37</v>
      </c>
      <c r="D110" s="16" t="s">
        <v>90</v>
      </c>
      <c r="E110" s="21"/>
      <c r="F110" s="28"/>
      <c r="G110" s="37"/>
      <c r="H110" s="29">
        <f>H111</f>
        <v>2131104</v>
      </c>
      <c r="I110" s="29">
        <f>I111</f>
        <v>1705104</v>
      </c>
      <c r="J110" s="29">
        <f>J111</f>
        <v>1217767.04</v>
      </c>
      <c r="K110" s="74">
        <f t="shared" si="12"/>
        <v>71.41893045820079</v>
      </c>
    </row>
    <row r="111" spans="1:11" ht="29.25" customHeight="1">
      <c r="A111" s="26" t="s">
        <v>188</v>
      </c>
      <c r="B111" s="16" t="s">
        <v>3</v>
      </c>
      <c r="C111" s="16" t="s">
        <v>37</v>
      </c>
      <c r="D111" s="16" t="s">
        <v>90</v>
      </c>
      <c r="E111" s="21">
        <v>841</v>
      </c>
      <c r="F111" s="28"/>
      <c r="G111" s="37"/>
      <c r="H111" s="29">
        <f>H112+H115+H120</f>
        <v>2131104</v>
      </c>
      <c r="I111" s="29">
        <f>I112+I115+I120</f>
        <v>1705104</v>
      </c>
      <c r="J111" s="29">
        <f>J112+J115+J120</f>
        <v>1217767.04</v>
      </c>
      <c r="K111" s="74">
        <f t="shared" si="12"/>
        <v>71.41893045820079</v>
      </c>
    </row>
    <row r="112" spans="1:11" ht="25.5" customHeight="1">
      <c r="A112" s="47" t="s">
        <v>129</v>
      </c>
      <c r="B112" s="31" t="s">
        <v>3</v>
      </c>
      <c r="C112" s="31" t="s">
        <v>37</v>
      </c>
      <c r="D112" s="31" t="s">
        <v>90</v>
      </c>
      <c r="E112" s="23">
        <v>841</v>
      </c>
      <c r="F112" s="32" t="s">
        <v>227</v>
      </c>
      <c r="G112" s="43"/>
      <c r="H112" s="33">
        <f aca="true" t="shared" si="21" ref="H112:J113">H113</f>
        <v>426000</v>
      </c>
      <c r="I112" s="33">
        <f t="shared" si="21"/>
        <v>0</v>
      </c>
      <c r="J112" s="33">
        <f t="shared" si="21"/>
        <v>0</v>
      </c>
      <c r="K112" s="74" t="e">
        <f t="shared" si="12"/>
        <v>#DIV/0!</v>
      </c>
    </row>
    <row r="113" spans="1:11" ht="30" customHeight="1">
      <c r="A113" s="46" t="s">
        <v>112</v>
      </c>
      <c r="B113" s="31" t="s">
        <v>3</v>
      </c>
      <c r="C113" s="31" t="s">
        <v>37</v>
      </c>
      <c r="D113" s="31" t="s">
        <v>90</v>
      </c>
      <c r="E113" s="23">
        <v>841</v>
      </c>
      <c r="F113" s="32" t="s">
        <v>227</v>
      </c>
      <c r="G113" s="43" t="s">
        <v>10</v>
      </c>
      <c r="H113" s="33">
        <f t="shared" si="21"/>
        <v>426000</v>
      </c>
      <c r="I113" s="33">
        <f t="shared" si="21"/>
        <v>0</v>
      </c>
      <c r="J113" s="33">
        <f t="shared" si="21"/>
        <v>0</v>
      </c>
      <c r="K113" s="74" t="e">
        <f t="shared" si="12"/>
        <v>#DIV/0!</v>
      </c>
    </row>
    <row r="114" spans="1:11" ht="24" customHeight="1">
      <c r="A114" s="46" t="s">
        <v>113</v>
      </c>
      <c r="B114" s="31" t="s">
        <v>3</v>
      </c>
      <c r="C114" s="31" t="s">
        <v>37</v>
      </c>
      <c r="D114" s="31" t="s">
        <v>90</v>
      </c>
      <c r="E114" s="23">
        <v>841</v>
      </c>
      <c r="F114" s="32" t="s">
        <v>227</v>
      </c>
      <c r="G114" s="43" t="s">
        <v>13</v>
      </c>
      <c r="H114" s="33">
        <v>426000</v>
      </c>
      <c r="I114" s="33">
        <v>0</v>
      </c>
      <c r="J114" s="33">
        <v>0</v>
      </c>
      <c r="K114" s="74" t="e">
        <f t="shared" si="12"/>
        <v>#DIV/0!</v>
      </c>
    </row>
    <row r="115" spans="1:11" ht="26.25" customHeight="1">
      <c r="A115" s="46" t="s">
        <v>191</v>
      </c>
      <c r="B115" s="31" t="s">
        <v>3</v>
      </c>
      <c r="C115" s="31" t="s">
        <v>37</v>
      </c>
      <c r="D115" s="31" t="s">
        <v>90</v>
      </c>
      <c r="E115" s="23">
        <v>841</v>
      </c>
      <c r="F115" s="32" t="s">
        <v>192</v>
      </c>
      <c r="G115" s="43"/>
      <c r="H115" s="33">
        <f>H116+H118</f>
        <v>950000</v>
      </c>
      <c r="I115" s="33">
        <f>I116+I118</f>
        <v>950000</v>
      </c>
      <c r="J115" s="33">
        <f>J116+J118</f>
        <v>828416.49</v>
      </c>
      <c r="K115" s="74">
        <f t="shared" si="12"/>
        <v>87.20173578947367</v>
      </c>
    </row>
    <row r="116" spans="1:11" ht="29.25" customHeight="1">
      <c r="A116" s="46" t="s">
        <v>112</v>
      </c>
      <c r="B116" s="31" t="s">
        <v>3</v>
      </c>
      <c r="C116" s="31" t="s">
        <v>37</v>
      </c>
      <c r="D116" s="31" t="s">
        <v>90</v>
      </c>
      <c r="E116" s="23">
        <v>841</v>
      </c>
      <c r="F116" s="32" t="s">
        <v>192</v>
      </c>
      <c r="G116" s="43" t="s">
        <v>10</v>
      </c>
      <c r="H116" s="33">
        <f>H117</f>
        <v>791389.24</v>
      </c>
      <c r="I116" s="33">
        <f>I117</f>
        <v>789389.24</v>
      </c>
      <c r="J116" s="33">
        <f>J117</f>
        <v>667805.73</v>
      </c>
      <c r="K116" s="74">
        <f t="shared" si="12"/>
        <v>84.59777460356565</v>
      </c>
    </row>
    <row r="117" spans="1:11" ht="29.25" customHeight="1">
      <c r="A117" s="46" t="s">
        <v>113</v>
      </c>
      <c r="B117" s="31" t="s">
        <v>3</v>
      </c>
      <c r="C117" s="31" t="s">
        <v>37</v>
      </c>
      <c r="D117" s="31" t="s">
        <v>90</v>
      </c>
      <c r="E117" s="23">
        <v>841</v>
      </c>
      <c r="F117" s="32" t="s">
        <v>192</v>
      </c>
      <c r="G117" s="43" t="s">
        <v>13</v>
      </c>
      <c r="H117" s="33">
        <v>791389.24</v>
      </c>
      <c r="I117" s="33">
        <v>789389.24</v>
      </c>
      <c r="J117" s="33">
        <v>667805.73</v>
      </c>
      <c r="K117" s="74">
        <f t="shared" si="12"/>
        <v>84.59777460356565</v>
      </c>
    </row>
    <row r="118" spans="1:11" ht="17.25" customHeight="1">
      <c r="A118" s="30" t="s">
        <v>11</v>
      </c>
      <c r="B118" s="31" t="s">
        <v>3</v>
      </c>
      <c r="C118" s="31" t="s">
        <v>37</v>
      </c>
      <c r="D118" s="31" t="s">
        <v>90</v>
      </c>
      <c r="E118" s="23">
        <v>841</v>
      </c>
      <c r="F118" s="32" t="s">
        <v>192</v>
      </c>
      <c r="G118" s="43" t="s">
        <v>12</v>
      </c>
      <c r="H118" s="33">
        <v>158610.76</v>
      </c>
      <c r="I118" s="33">
        <v>160610.76</v>
      </c>
      <c r="J118" s="33">
        <v>160610.76</v>
      </c>
      <c r="K118" s="74">
        <f t="shared" si="12"/>
        <v>100</v>
      </c>
    </row>
    <row r="119" spans="1:11" ht="20.25" customHeight="1">
      <c r="A119" s="30" t="s">
        <v>194</v>
      </c>
      <c r="B119" s="31" t="s">
        <v>3</v>
      </c>
      <c r="C119" s="31" t="s">
        <v>37</v>
      </c>
      <c r="D119" s="31" t="s">
        <v>90</v>
      </c>
      <c r="E119" s="23">
        <v>841</v>
      </c>
      <c r="F119" s="32" t="s">
        <v>192</v>
      </c>
      <c r="G119" s="43" t="s">
        <v>193</v>
      </c>
      <c r="H119" s="33">
        <v>158610.76</v>
      </c>
      <c r="I119" s="33">
        <v>160610.76</v>
      </c>
      <c r="J119" s="33">
        <v>160610.76</v>
      </c>
      <c r="K119" s="74">
        <f t="shared" si="12"/>
        <v>100</v>
      </c>
    </row>
    <row r="120" spans="1:11" ht="56.25" customHeight="1">
      <c r="A120" s="30" t="s">
        <v>44</v>
      </c>
      <c r="B120" s="31" t="s">
        <v>3</v>
      </c>
      <c r="C120" s="31" t="s">
        <v>37</v>
      </c>
      <c r="D120" s="31" t="s">
        <v>90</v>
      </c>
      <c r="E120" s="23">
        <v>841</v>
      </c>
      <c r="F120" s="32" t="s">
        <v>71</v>
      </c>
      <c r="G120" s="24"/>
      <c r="H120" s="33">
        <f aca="true" t="shared" si="22" ref="H120:J121">H121</f>
        <v>755104</v>
      </c>
      <c r="I120" s="33">
        <f t="shared" si="22"/>
        <v>755104</v>
      </c>
      <c r="J120" s="33">
        <f t="shared" si="22"/>
        <v>389350.55</v>
      </c>
      <c r="K120" s="74">
        <f t="shared" si="12"/>
        <v>51.56250662160444</v>
      </c>
    </row>
    <row r="121" spans="1:11" ht="15" customHeight="1">
      <c r="A121" s="30" t="s">
        <v>21</v>
      </c>
      <c r="B121" s="31" t="s">
        <v>3</v>
      </c>
      <c r="C121" s="31" t="s">
        <v>37</v>
      </c>
      <c r="D121" s="31" t="s">
        <v>90</v>
      </c>
      <c r="E121" s="23">
        <v>841</v>
      </c>
      <c r="F121" s="32" t="s">
        <v>71</v>
      </c>
      <c r="G121" s="24" t="s">
        <v>6</v>
      </c>
      <c r="H121" s="33">
        <f t="shared" si="22"/>
        <v>755104</v>
      </c>
      <c r="I121" s="33">
        <f t="shared" si="22"/>
        <v>755104</v>
      </c>
      <c r="J121" s="33">
        <f t="shared" si="22"/>
        <v>389350.55</v>
      </c>
      <c r="K121" s="74">
        <f t="shared" si="12"/>
        <v>51.56250662160444</v>
      </c>
    </row>
    <row r="122" spans="1:11" ht="15" customHeight="1">
      <c r="A122" s="30" t="s">
        <v>23</v>
      </c>
      <c r="B122" s="31" t="s">
        <v>3</v>
      </c>
      <c r="C122" s="31" t="s">
        <v>37</v>
      </c>
      <c r="D122" s="31" t="s">
        <v>90</v>
      </c>
      <c r="E122" s="23">
        <v>841</v>
      </c>
      <c r="F122" s="32" t="s">
        <v>71</v>
      </c>
      <c r="G122" s="24" t="s">
        <v>22</v>
      </c>
      <c r="H122" s="33">
        <v>755104</v>
      </c>
      <c r="I122" s="33">
        <v>755104</v>
      </c>
      <c r="J122" s="33">
        <v>389350.55</v>
      </c>
      <c r="K122" s="74">
        <f t="shared" si="12"/>
        <v>51.56250662160444</v>
      </c>
    </row>
    <row r="123" spans="1:11" ht="50.25" customHeight="1">
      <c r="A123" s="40" t="s">
        <v>114</v>
      </c>
      <c r="B123" s="16" t="s">
        <v>3</v>
      </c>
      <c r="C123" s="16" t="s">
        <v>37</v>
      </c>
      <c r="D123" s="16" t="s">
        <v>83</v>
      </c>
      <c r="E123" s="21"/>
      <c r="F123" s="28"/>
      <c r="G123" s="18"/>
      <c r="H123" s="29">
        <f aca="true" t="shared" si="23" ref="H123:J124">H124</f>
        <v>3831480</v>
      </c>
      <c r="I123" s="29">
        <f t="shared" si="23"/>
        <v>4014180.96</v>
      </c>
      <c r="J123" s="29">
        <f t="shared" si="23"/>
        <v>1943201.44</v>
      </c>
      <c r="K123" s="74">
        <f t="shared" si="12"/>
        <v>48.408416545326844</v>
      </c>
    </row>
    <row r="124" spans="1:11" ht="24" customHeight="1">
      <c r="A124" s="26" t="s">
        <v>188</v>
      </c>
      <c r="B124" s="16" t="s">
        <v>3</v>
      </c>
      <c r="C124" s="16" t="s">
        <v>37</v>
      </c>
      <c r="D124" s="16" t="s">
        <v>83</v>
      </c>
      <c r="E124" s="21">
        <v>841</v>
      </c>
      <c r="F124" s="28"/>
      <c r="G124" s="18"/>
      <c r="H124" s="29">
        <f t="shared" si="23"/>
        <v>3831480</v>
      </c>
      <c r="I124" s="29">
        <f t="shared" si="23"/>
        <v>4014180.96</v>
      </c>
      <c r="J124" s="29">
        <f t="shared" si="23"/>
        <v>1943201.44</v>
      </c>
      <c r="K124" s="74">
        <f t="shared" si="12"/>
        <v>48.408416545326844</v>
      </c>
    </row>
    <row r="125" spans="1:11" ht="12.75">
      <c r="A125" s="30" t="s">
        <v>164</v>
      </c>
      <c r="B125" s="31" t="s">
        <v>3</v>
      </c>
      <c r="C125" s="31" t="s">
        <v>37</v>
      </c>
      <c r="D125" s="31" t="s">
        <v>83</v>
      </c>
      <c r="E125" s="23">
        <v>841</v>
      </c>
      <c r="F125" s="32" t="s">
        <v>150</v>
      </c>
      <c r="G125" s="24"/>
      <c r="H125" s="33">
        <f>H126+H128+H130</f>
        <v>3831480</v>
      </c>
      <c r="I125" s="33">
        <f>I126+I128+I130</f>
        <v>4014180.96</v>
      </c>
      <c r="J125" s="33">
        <f>J126+J128+J130</f>
        <v>1943201.44</v>
      </c>
      <c r="K125" s="74">
        <f t="shared" si="12"/>
        <v>48.408416545326844</v>
      </c>
    </row>
    <row r="126" spans="1:11" ht="42" customHeight="1">
      <c r="A126" s="30" t="s">
        <v>27</v>
      </c>
      <c r="B126" s="31" t="s">
        <v>3</v>
      </c>
      <c r="C126" s="31" t="s">
        <v>37</v>
      </c>
      <c r="D126" s="31" t="s">
        <v>83</v>
      </c>
      <c r="E126" s="23">
        <v>841</v>
      </c>
      <c r="F126" s="32" t="s">
        <v>150</v>
      </c>
      <c r="G126" s="24" t="s">
        <v>9</v>
      </c>
      <c r="H126" s="33">
        <f>H127</f>
        <v>2147280</v>
      </c>
      <c r="I126" s="33">
        <f>I127</f>
        <v>2147280</v>
      </c>
      <c r="J126" s="33">
        <f>J127</f>
        <v>939851.39</v>
      </c>
      <c r="K126" s="74">
        <f t="shared" si="12"/>
        <v>43.76939150925823</v>
      </c>
    </row>
    <row r="127" spans="1:11" ht="25.5">
      <c r="A127" s="30" t="s">
        <v>126</v>
      </c>
      <c r="B127" s="31" t="s">
        <v>3</v>
      </c>
      <c r="C127" s="31" t="s">
        <v>37</v>
      </c>
      <c r="D127" s="31" t="s">
        <v>83</v>
      </c>
      <c r="E127" s="23">
        <v>841</v>
      </c>
      <c r="F127" s="32" t="s">
        <v>150</v>
      </c>
      <c r="G127" s="24" t="s">
        <v>127</v>
      </c>
      <c r="H127" s="33">
        <v>2147280</v>
      </c>
      <c r="I127" s="33">
        <v>2147280</v>
      </c>
      <c r="J127" s="33">
        <v>939851.39</v>
      </c>
      <c r="K127" s="74">
        <f t="shared" si="12"/>
        <v>43.76939150925823</v>
      </c>
    </row>
    <row r="128" spans="1:11" ht="25.5">
      <c r="A128" s="30" t="s">
        <v>112</v>
      </c>
      <c r="B128" s="31" t="s">
        <v>3</v>
      </c>
      <c r="C128" s="31" t="s">
        <v>37</v>
      </c>
      <c r="D128" s="31" t="s">
        <v>83</v>
      </c>
      <c r="E128" s="23">
        <v>841</v>
      </c>
      <c r="F128" s="32" t="s">
        <v>150</v>
      </c>
      <c r="G128" s="24" t="s">
        <v>10</v>
      </c>
      <c r="H128" s="33">
        <f>H129</f>
        <v>1680000</v>
      </c>
      <c r="I128" s="33">
        <f>I129</f>
        <v>1862700.96</v>
      </c>
      <c r="J128" s="33">
        <f>J129</f>
        <v>1003155.26</v>
      </c>
      <c r="K128" s="74">
        <f t="shared" si="12"/>
        <v>53.854874268170235</v>
      </c>
    </row>
    <row r="129" spans="1:11" ht="25.5">
      <c r="A129" s="30" t="s">
        <v>113</v>
      </c>
      <c r="B129" s="31" t="s">
        <v>3</v>
      </c>
      <c r="C129" s="31" t="s">
        <v>37</v>
      </c>
      <c r="D129" s="31" t="s">
        <v>83</v>
      </c>
      <c r="E129" s="23">
        <v>841</v>
      </c>
      <c r="F129" s="32" t="s">
        <v>150</v>
      </c>
      <c r="G129" s="24" t="s">
        <v>13</v>
      </c>
      <c r="H129" s="33">
        <v>1680000</v>
      </c>
      <c r="I129" s="33">
        <v>1862700.96</v>
      </c>
      <c r="J129" s="33">
        <v>1003155.26</v>
      </c>
      <c r="K129" s="74">
        <f t="shared" si="12"/>
        <v>53.854874268170235</v>
      </c>
    </row>
    <row r="130" spans="1:11" ht="18.75" customHeight="1">
      <c r="A130" s="30" t="s">
        <v>11</v>
      </c>
      <c r="B130" s="31" t="s">
        <v>3</v>
      </c>
      <c r="C130" s="31" t="s">
        <v>37</v>
      </c>
      <c r="D130" s="31" t="s">
        <v>83</v>
      </c>
      <c r="E130" s="23">
        <v>841</v>
      </c>
      <c r="F130" s="32" t="s">
        <v>150</v>
      </c>
      <c r="G130" s="24" t="s">
        <v>12</v>
      </c>
      <c r="H130" s="33">
        <f>H131</f>
        <v>4200</v>
      </c>
      <c r="I130" s="33">
        <f>I131</f>
        <v>4200</v>
      </c>
      <c r="J130" s="33">
        <f>J131</f>
        <v>194.79</v>
      </c>
      <c r="K130" s="74">
        <f t="shared" si="12"/>
        <v>4.6378571428571425</v>
      </c>
    </row>
    <row r="131" spans="1:11" ht="18.75" customHeight="1">
      <c r="A131" s="30" t="s">
        <v>53</v>
      </c>
      <c r="B131" s="31" t="s">
        <v>3</v>
      </c>
      <c r="C131" s="31" t="s">
        <v>37</v>
      </c>
      <c r="D131" s="31" t="s">
        <v>83</v>
      </c>
      <c r="E131" s="23">
        <v>841</v>
      </c>
      <c r="F131" s="32" t="s">
        <v>150</v>
      </c>
      <c r="G131" s="24" t="s">
        <v>52</v>
      </c>
      <c r="H131" s="33">
        <v>4200</v>
      </c>
      <c r="I131" s="33">
        <v>4200</v>
      </c>
      <c r="J131" s="33">
        <v>194.79</v>
      </c>
      <c r="K131" s="74">
        <f t="shared" si="12"/>
        <v>4.6378571428571425</v>
      </c>
    </row>
    <row r="132" spans="1:11" ht="51">
      <c r="A132" s="36" t="s">
        <v>98</v>
      </c>
      <c r="B132" s="16" t="s">
        <v>3</v>
      </c>
      <c r="C132" s="16" t="s">
        <v>37</v>
      </c>
      <c r="D132" s="16" t="s">
        <v>97</v>
      </c>
      <c r="E132" s="21"/>
      <c r="F132" s="28"/>
      <c r="G132" s="18"/>
      <c r="H132" s="29">
        <f>H133</f>
        <v>30135030</v>
      </c>
      <c r="I132" s="29">
        <f>I133</f>
        <v>30135030</v>
      </c>
      <c r="J132" s="29">
        <f>J133</f>
        <v>7957140.96</v>
      </c>
      <c r="K132" s="74">
        <f t="shared" si="12"/>
        <v>26.404954499796418</v>
      </c>
    </row>
    <row r="133" spans="1:11" ht="25.5">
      <c r="A133" s="26" t="s">
        <v>188</v>
      </c>
      <c r="B133" s="16" t="s">
        <v>3</v>
      </c>
      <c r="C133" s="16" t="s">
        <v>37</v>
      </c>
      <c r="D133" s="16" t="s">
        <v>97</v>
      </c>
      <c r="E133" s="21">
        <v>841</v>
      </c>
      <c r="F133" s="28"/>
      <c r="G133" s="18"/>
      <c r="H133" s="29">
        <f>+H137+H142+H145+H134+H153+H150</f>
        <v>30135030</v>
      </c>
      <c r="I133" s="29">
        <f>+I137+I142+I145+I134+I153+I150</f>
        <v>30135030</v>
      </c>
      <c r="J133" s="29">
        <f>+J137+J142+J145+J134+J153+J150</f>
        <v>7957140.96</v>
      </c>
      <c r="K133" s="74">
        <f t="shared" si="12"/>
        <v>26.404954499796418</v>
      </c>
    </row>
    <row r="134" spans="1:11" ht="51">
      <c r="A134" s="30" t="s">
        <v>25</v>
      </c>
      <c r="B134" s="31" t="s">
        <v>3</v>
      </c>
      <c r="C134" s="31" t="s">
        <v>37</v>
      </c>
      <c r="D134" s="31" t="s">
        <v>97</v>
      </c>
      <c r="E134" s="48">
        <v>841</v>
      </c>
      <c r="F134" s="32" t="s">
        <v>67</v>
      </c>
      <c r="G134" s="18"/>
      <c r="H134" s="33">
        <f aca="true" t="shared" si="24" ref="H134:J135">H135</f>
        <v>180400</v>
      </c>
      <c r="I134" s="33">
        <f t="shared" si="24"/>
        <v>180400</v>
      </c>
      <c r="J134" s="33">
        <f t="shared" si="24"/>
        <v>87200</v>
      </c>
      <c r="K134" s="74">
        <f t="shared" si="12"/>
        <v>48.33702882483371</v>
      </c>
    </row>
    <row r="135" spans="1:11" ht="25.5">
      <c r="A135" s="30" t="s">
        <v>20</v>
      </c>
      <c r="B135" s="31" t="s">
        <v>3</v>
      </c>
      <c r="C135" s="31" t="s">
        <v>37</v>
      </c>
      <c r="D135" s="31" t="s">
        <v>97</v>
      </c>
      <c r="E135" s="48">
        <v>841</v>
      </c>
      <c r="F135" s="32" t="s">
        <v>67</v>
      </c>
      <c r="G135" s="24" t="s">
        <v>19</v>
      </c>
      <c r="H135" s="33">
        <f t="shared" si="24"/>
        <v>180400</v>
      </c>
      <c r="I135" s="33">
        <f t="shared" si="24"/>
        <v>180400</v>
      </c>
      <c r="J135" s="33">
        <f t="shared" si="24"/>
        <v>87200</v>
      </c>
      <c r="K135" s="74">
        <f t="shared" si="12"/>
        <v>48.33702882483371</v>
      </c>
    </row>
    <row r="136" spans="1:11" ht="38.25">
      <c r="A136" s="30" t="s">
        <v>59</v>
      </c>
      <c r="B136" s="31" t="s">
        <v>3</v>
      </c>
      <c r="C136" s="31" t="s">
        <v>37</v>
      </c>
      <c r="D136" s="31" t="s">
        <v>97</v>
      </c>
      <c r="E136" s="48">
        <v>841</v>
      </c>
      <c r="F136" s="32" t="s">
        <v>67</v>
      </c>
      <c r="G136" s="24" t="s">
        <v>60</v>
      </c>
      <c r="H136" s="33">
        <v>180400</v>
      </c>
      <c r="I136" s="33">
        <v>180400</v>
      </c>
      <c r="J136" s="33">
        <v>87200</v>
      </c>
      <c r="K136" s="74">
        <f t="shared" si="12"/>
        <v>48.33702882483371</v>
      </c>
    </row>
    <row r="137" spans="1:11" ht="133.5" customHeight="1">
      <c r="A137" s="49" t="s">
        <v>178</v>
      </c>
      <c r="B137" s="31" t="s">
        <v>3</v>
      </c>
      <c r="C137" s="31" t="s">
        <v>37</v>
      </c>
      <c r="D137" s="31" t="s">
        <v>97</v>
      </c>
      <c r="E137" s="23">
        <v>841</v>
      </c>
      <c r="F137" s="32" t="s">
        <v>177</v>
      </c>
      <c r="G137" s="24"/>
      <c r="H137" s="33">
        <f>H138+H140</f>
        <v>955536</v>
      </c>
      <c r="I137" s="33">
        <f>I138+I140</f>
        <v>955536</v>
      </c>
      <c r="J137" s="33">
        <f>J138+J140</f>
        <v>337914.96</v>
      </c>
      <c r="K137" s="74">
        <f t="shared" si="12"/>
        <v>35.36391721504998</v>
      </c>
    </row>
    <row r="138" spans="1:11" ht="42" customHeight="1">
      <c r="A138" s="30" t="s">
        <v>27</v>
      </c>
      <c r="B138" s="31" t="s">
        <v>3</v>
      </c>
      <c r="C138" s="31" t="s">
        <v>37</v>
      </c>
      <c r="D138" s="31" t="s">
        <v>97</v>
      </c>
      <c r="E138" s="23">
        <v>841</v>
      </c>
      <c r="F138" s="32" t="s">
        <v>177</v>
      </c>
      <c r="G138" s="24" t="s">
        <v>9</v>
      </c>
      <c r="H138" s="33">
        <f>H139</f>
        <v>669578.82</v>
      </c>
      <c r="I138" s="33">
        <f>I139</f>
        <v>669578.82</v>
      </c>
      <c r="J138" s="33">
        <f>J139</f>
        <v>333813.96</v>
      </c>
      <c r="K138" s="74">
        <f t="shared" si="12"/>
        <v>49.85431886868824</v>
      </c>
    </row>
    <row r="139" spans="1:11" ht="25.5">
      <c r="A139" s="30" t="s">
        <v>28</v>
      </c>
      <c r="B139" s="31" t="s">
        <v>3</v>
      </c>
      <c r="C139" s="31" t="s">
        <v>37</v>
      </c>
      <c r="D139" s="31" t="s">
        <v>97</v>
      </c>
      <c r="E139" s="23">
        <v>841</v>
      </c>
      <c r="F139" s="32" t="s">
        <v>177</v>
      </c>
      <c r="G139" s="24" t="s">
        <v>26</v>
      </c>
      <c r="H139" s="33">
        <v>669578.82</v>
      </c>
      <c r="I139" s="33">
        <v>669578.82</v>
      </c>
      <c r="J139" s="33">
        <v>333813.96</v>
      </c>
      <c r="K139" s="74">
        <f t="shared" si="12"/>
        <v>49.85431886868824</v>
      </c>
    </row>
    <row r="140" spans="1:11" ht="25.5">
      <c r="A140" s="30" t="s">
        <v>112</v>
      </c>
      <c r="B140" s="31" t="s">
        <v>3</v>
      </c>
      <c r="C140" s="31" t="s">
        <v>37</v>
      </c>
      <c r="D140" s="31" t="s">
        <v>97</v>
      </c>
      <c r="E140" s="23">
        <v>841</v>
      </c>
      <c r="F140" s="32" t="s">
        <v>177</v>
      </c>
      <c r="G140" s="24" t="s">
        <v>10</v>
      </c>
      <c r="H140" s="33">
        <f>H141</f>
        <v>285957.18</v>
      </c>
      <c r="I140" s="33">
        <f>I141</f>
        <v>285957.18</v>
      </c>
      <c r="J140" s="33">
        <f>J141</f>
        <v>4101</v>
      </c>
      <c r="K140" s="74">
        <f aca="true" t="shared" si="25" ref="K140:K203">J140/I140*100</f>
        <v>1.4341308023809718</v>
      </c>
    </row>
    <row r="141" spans="1:11" ht="25.5">
      <c r="A141" s="30" t="s">
        <v>113</v>
      </c>
      <c r="B141" s="31" t="s">
        <v>3</v>
      </c>
      <c r="C141" s="31" t="s">
        <v>37</v>
      </c>
      <c r="D141" s="31" t="s">
        <v>97</v>
      </c>
      <c r="E141" s="23">
        <v>841</v>
      </c>
      <c r="F141" s="32" t="s">
        <v>177</v>
      </c>
      <c r="G141" s="24" t="s">
        <v>13</v>
      </c>
      <c r="H141" s="33">
        <v>285957.18</v>
      </c>
      <c r="I141" s="33">
        <v>285957.18</v>
      </c>
      <c r="J141" s="33">
        <v>4101</v>
      </c>
      <c r="K141" s="74">
        <f t="shared" si="25"/>
        <v>1.4341308023809718</v>
      </c>
    </row>
    <row r="142" spans="1:11" ht="139.5" customHeight="1">
      <c r="A142" s="30" t="s">
        <v>181</v>
      </c>
      <c r="B142" s="31" t="s">
        <v>3</v>
      </c>
      <c r="C142" s="31" t="s">
        <v>37</v>
      </c>
      <c r="D142" s="31" t="s">
        <v>97</v>
      </c>
      <c r="E142" s="48">
        <v>841</v>
      </c>
      <c r="F142" s="32" t="s">
        <v>182</v>
      </c>
      <c r="G142" s="24"/>
      <c r="H142" s="33">
        <f aca="true" t="shared" si="26" ref="H142:J143">H143</f>
        <v>49000</v>
      </c>
      <c r="I142" s="33">
        <f t="shared" si="26"/>
        <v>49000</v>
      </c>
      <c r="J142" s="33">
        <f t="shared" si="26"/>
        <v>0</v>
      </c>
      <c r="K142" s="74">
        <f t="shared" si="25"/>
        <v>0</v>
      </c>
    </row>
    <row r="143" spans="1:11" ht="25.5">
      <c r="A143" s="30" t="s">
        <v>112</v>
      </c>
      <c r="B143" s="31" t="s">
        <v>3</v>
      </c>
      <c r="C143" s="31" t="s">
        <v>37</v>
      </c>
      <c r="D143" s="31" t="s">
        <v>97</v>
      </c>
      <c r="E143" s="48">
        <v>841</v>
      </c>
      <c r="F143" s="32" t="s">
        <v>182</v>
      </c>
      <c r="G143" s="24" t="s">
        <v>10</v>
      </c>
      <c r="H143" s="33">
        <f t="shared" si="26"/>
        <v>49000</v>
      </c>
      <c r="I143" s="33">
        <f t="shared" si="26"/>
        <v>49000</v>
      </c>
      <c r="J143" s="33">
        <f t="shared" si="26"/>
        <v>0</v>
      </c>
      <c r="K143" s="74">
        <f t="shared" si="25"/>
        <v>0</v>
      </c>
    </row>
    <row r="144" spans="1:11" ht="25.5">
      <c r="A144" s="30" t="s">
        <v>113</v>
      </c>
      <c r="B144" s="31" t="s">
        <v>3</v>
      </c>
      <c r="C144" s="31" t="s">
        <v>37</v>
      </c>
      <c r="D144" s="31" t="s">
        <v>97</v>
      </c>
      <c r="E144" s="48">
        <v>841</v>
      </c>
      <c r="F144" s="32" t="s">
        <v>182</v>
      </c>
      <c r="G144" s="24" t="s">
        <v>13</v>
      </c>
      <c r="H144" s="33">
        <v>49000</v>
      </c>
      <c r="I144" s="33">
        <v>49000</v>
      </c>
      <c r="J144" s="33">
        <v>0</v>
      </c>
      <c r="K144" s="74">
        <f t="shared" si="25"/>
        <v>0</v>
      </c>
    </row>
    <row r="145" spans="1:11" ht="159.75" customHeight="1">
      <c r="A145" s="30" t="s">
        <v>179</v>
      </c>
      <c r="B145" s="31" t="s">
        <v>3</v>
      </c>
      <c r="C145" s="31" t="s">
        <v>37</v>
      </c>
      <c r="D145" s="31" t="s">
        <v>97</v>
      </c>
      <c r="E145" s="48">
        <v>841</v>
      </c>
      <c r="F145" s="32" t="s">
        <v>180</v>
      </c>
      <c r="G145" s="24"/>
      <c r="H145" s="33">
        <f>H146+H148</f>
        <v>13734664</v>
      </c>
      <c r="I145" s="33">
        <f>I146+I148</f>
        <v>13734664</v>
      </c>
      <c r="J145" s="33">
        <f>J146+J148</f>
        <v>6522026</v>
      </c>
      <c r="K145" s="74">
        <f t="shared" si="25"/>
        <v>47.48587952351801</v>
      </c>
    </row>
    <row r="146" spans="1:11" ht="25.5">
      <c r="A146" s="30" t="s">
        <v>20</v>
      </c>
      <c r="B146" s="31" t="s">
        <v>3</v>
      </c>
      <c r="C146" s="31" t="s">
        <v>37</v>
      </c>
      <c r="D146" s="31" t="s">
        <v>97</v>
      </c>
      <c r="E146" s="48">
        <v>841</v>
      </c>
      <c r="F146" s="32" t="s">
        <v>180</v>
      </c>
      <c r="G146" s="24" t="s">
        <v>19</v>
      </c>
      <c r="H146" s="33">
        <f>H147</f>
        <v>9836760</v>
      </c>
      <c r="I146" s="33">
        <f>I147</f>
        <v>9836760</v>
      </c>
      <c r="J146" s="33">
        <f>J147</f>
        <v>4113679</v>
      </c>
      <c r="K146" s="74">
        <f t="shared" si="25"/>
        <v>41.8194507134463</v>
      </c>
    </row>
    <row r="147" spans="1:11" ht="25.5">
      <c r="A147" s="30" t="s">
        <v>58</v>
      </c>
      <c r="B147" s="31" t="s">
        <v>3</v>
      </c>
      <c r="C147" s="31" t="s">
        <v>37</v>
      </c>
      <c r="D147" s="31" t="s">
        <v>97</v>
      </c>
      <c r="E147" s="48">
        <v>841</v>
      </c>
      <c r="F147" s="32" t="s">
        <v>180</v>
      </c>
      <c r="G147" s="24" t="s">
        <v>57</v>
      </c>
      <c r="H147" s="33">
        <v>9836760</v>
      </c>
      <c r="I147" s="33">
        <v>9836760</v>
      </c>
      <c r="J147" s="33">
        <v>4113679</v>
      </c>
      <c r="K147" s="74">
        <f t="shared" si="25"/>
        <v>41.8194507134463</v>
      </c>
    </row>
    <row r="148" spans="1:11" ht="25.5">
      <c r="A148" s="30" t="s">
        <v>20</v>
      </c>
      <c r="B148" s="31" t="s">
        <v>3</v>
      </c>
      <c r="C148" s="31" t="s">
        <v>37</v>
      </c>
      <c r="D148" s="31" t="s">
        <v>97</v>
      </c>
      <c r="E148" s="48">
        <v>841</v>
      </c>
      <c r="F148" s="32" t="s">
        <v>180</v>
      </c>
      <c r="G148" s="31" t="s">
        <v>19</v>
      </c>
      <c r="H148" s="33">
        <f>H149</f>
        <v>3897904</v>
      </c>
      <c r="I148" s="33">
        <f>I149</f>
        <v>3897904</v>
      </c>
      <c r="J148" s="33">
        <f>J149</f>
        <v>2408347</v>
      </c>
      <c r="K148" s="74">
        <f t="shared" si="25"/>
        <v>61.78569302886885</v>
      </c>
    </row>
    <row r="149" spans="1:11" ht="38.25">
      <c r="A149" s="30" t="s">
        <v>59</v>
      </c>
      <c r="B149" s="31" t="s">
        <v>3</v>
      </c>
      <c r="C149" s="31" t="s">
        <v>37</v>
      </c>
      <c r="D149" s="31" t="s">
        <v>97</v>
      </c>
      <c r="E149" s="48">
        <v>841</v>
      </c>
      <c r="F149" s="32" t="s">
        <v>180</v>
      </c>
      <c r="G149" s="31" t="s">
        <v>60</v>
      </c>
      <c r="H149" s="33">
        <v>3897904</v>
      </c>
      <c r="I149" s="33">
        <v>3897904</v>
      </c>
      <c r="J149" s="33">
        <v>2408347</v>
      </c>
      <c r="K149" s="74">
        <f t="shared" si="25"/>
        <v>61.78569302886885</v>
      </c>
    </row>
    <row r="150" spans="1:11" ht="191.25">
      <c r="A150" s="30" t="s">
        <v>179</v>
      </c>
      <c r="B150" s="51" t="s">
        <v>3</v>
      </c>
      <c r="C150" s="31" t="s">
        <v>37</v>
      </c>
      <c r="D150" s="31" t="s">
        <v>97</v>
      </c>
      <c r="E150" s="48">
        <v>841</v>
      </c>
      <c r="F150" s="32" t="s">
        <v>233</v>
      </c>
      <c r="G150" s="31"/>
      <c r="H150" s="33">
        <f aca="true" t="shared" si="27" ref="H150:J151">H151</f>
        <v>12000</v>
      </c>
      <c r="I150" s="33">
        <f t="shared" si="27"/>
        <v>12000</v>
      </c>
      <c r="J150" s="33">
        <f t="shared" si="27"/>
        <v>0</v>
      </c>
      <c r="K150" s="74">
        <f t="shared" si="25"/>
        <v>0</v>
      </c>
    </row>
    <row r="151" spans="1:11" ht="25.5">
      <c r="A151" s="30" t="s">
        <v>112</v>
      </c>
      <c r="B151" s="51" t="s">
        <v>3</v>
      </c>
      <c r="C151" s="31" t="s">
        <v>37</v>
      </c>
      <c r="D151" s="31" t="s">
        <v>97</v>
      </c>
      <c r="E151" s="48">
        <v>841</v>
      </c>
      <c r="F151" s="32" t="s">
        <v>233</v>
      </c>
      <c r="G151" s="31" t="s">
        <v>10</v>
      </c>
      <c r="H151" s="33">
        <f t="shared" si="27"/>
        <v>12000</v>
      </c>
      <c r="I151" s="33">
        <f t="shared" si="27"/>
        <v>12000</v>
      </c>
      <c r="J151" s="33">
        <f t="shared" si="27"/>
        <v>0</v>
      </c>
      <c r="K151" s="74">
        <f t="shared" si="25"/>
        <v>0</v>
      </c>
    </row>
    <row r="152" spans="1:11" ht="24.75" customHeight="1">
      <c r="A152" s="30" t="s">
        <v>51</v>
      </c>
      <c r="B152" s="51" t="s">
        <v>3</v>
      </c>
      <c r="C152" s="31" t="s">
        <v>37</v>
      </c>
      <c r="D152" s="31" t="s">
        <v>97</v>
      </c>
      <c r="E152" s="48">
        <v>841</v>
      </c>
      <c r="F152" s="32" t="s">
        <v>233</v>
      </c>
      <c r="G152" s="31" t="s">
        <v>13</v>
      </c>
      <c r="H152" s="33">
        <v>12000</v>
      </c>
      <c r="I152" s="33">
        <v>12000</v>
      </c>
      <c r="J152" s="33">
        <v>0</v>
      </c>
      <c r="K152" s="74">
        <f t="shared" si="25"/>
        <v>0</v>
      </c>
    </row>
    <row r="153" spans="1:11" ht="25.5">
      <c r="A153" s="50" t="s">
        <v>123</v>
      </c>
      <c r="B153" s="51" t="s">
        <v>3</v>
      </c>
      <c r="C153" s="31" t="s">
        <v>37</v>
      </c>
      <c r="D153" s="31" t="s">
        <v>97</v>
      </c>
      <c r="E153" s="48">
        <v>841</v>
      </c>
      <c r="F153" s="52" t="s">
        <v>211</v>
      </c>
      <c r="G153" s="31" t="s">
        <v>120</v>
      </c>
      <c r="H153" s="33">
        <f>H154</f>
        <v>15203430</v>
      </c>
      <c r="I153" s="33">
        <f>I154</f>
        <v>15203430</v>
      </c>
      <c r="J153" s="33">
        <f>J154</f>
        <v>1010000</v>
      </c>
      <c r="K153" s="74">
        <f t="shared" si="25"/>
        <v>6.643237743061928</v>
      </c>
    </row>
    <row r="154" spans="1:11" ht="12.75">
      <c r="A154" s="50" t="s">
        <v>119</v>
      </c>
      <c r="B154" s="51" t="s">
        <v>3</v>
      </c>
      <c r="C154" s="31" t="s">
        <v>37</v>
      </c>
      <c r="D154" s="31" t="s">
        <v>97</v>
      </c>
      <c r="E154" s="48">
        <v>841</v>
      </c>
      <c r="F154" s="52" t="s">
        <v>211</v>
      </c>
      <c r="G154" s="31" t="s">
        <v>121</v>
      </c>
      <c r="H154" s="33">
        <v>15203430</v>
      </c>
      <c r="I154" s="33">
        <v>15203430</v>
      </c>
      <c r="J154" s="33">
        <v>1010000</v>
      </c>
      <c r="K154" s="74">
        <f t="shared" si="25"/>
        <v>6.643237743061928</v>
      </c>
    </row>
    <row r="155" spans="1:11" ht="56.25" customHeight="1">
      <c r="A155" s="44" t="s">
        <v>104</v>
      </c>
      <c r="B155" s="16" t="s">
        <v>3</v>
      </c>
      <c r="C155" s="16" t="s">
        <v>37</v>
      </c>
      <c r="D155" s="16" t="s">
        <v>103</v>
      </c>
      <c r="E155" s="20"/>
      <c r="F155" s="28"/>
      <c r="G155" s="18"/>
      <c r="H155" s="29">
        <f aca="true" t="shared" si="28" ref="H155:J157">H156</f>
        <v>113218.32</v>
      </c>
      <c r="I155" s="29">
        <f t="shared" si="28"/>
        <v>401931.68</v>
      </c>
      <c r="J155" s="29">
        <f t="shared" si="28"/>
        <v>36890.44</v>
      </c>
      <c r="K155" s="74">
        <f t="shared" si="25"/>
        <v>9.17828622018548</v>
      </c>
    </row>
    <row r="156" spans="1:11" ht="25.5">
      <c r="A156" s="26" t="s">
        <v>188</v>
      </c>
      <c r="B156" s="16" t="s">
        <v>3</v>
      </c>
      <c r="C156" s="16" t="s">
        <v>37</v>
      </c>
      <c r="D156" s="16" t="s">
        <v>103</v>
      </c>
      <c r="E156" s="20">
        <v>841</v>
      </c>
      <c r="F156" s="28"/>
      <c r="G156" s="18"/>
      <c r="H156" s="29">
        <f t="shared" si="28"/>
        <v>113218.32</v>
      </c>
      <c r="I156" s="29">
        <f t="shared" si="28"/>
        <v>401931.68</v>
      </c>
      <c r="J156" s="29">
        <f t="shared" si="28"/>
        <v>36890.44</v>
      </c>
      <c r="K156" s="74">
        <f t="shared" si="25"/>
        <v>9.17828622018548</v>
      </c>
    </row>
    <row r="157" spans="1:11" ht="38.25">
      <c r="A157" s="42" t="s">
        <v>7</v>
      </c>
      <c r="B157" s="31" t="s">
        <v>3</v>
      </c>
      <c r="C157" s="31" t="s">
        <v>37</v>
      </c>
      <c r="D157" s="31" t="s">
        <v>103</v>
      </c>
      <c r="E157" s="48">
        <v>841</v>
      </c>
      <c r="F157" s="32" t="s">
        <v>69</v>
      </c>
      <c r="G157" s="24"/>
      <c r="H157" s="33">
        <f t="shared" si="28"/>
        <v>113218.32</v>
      </c>
      <c r="I157" s="33">
        <f t="shared" si="28"/>
        <v>401931.68</v>
      </c>
      <c r="J157" s="33">
        <f t="shared" si="28"/>
        <v>36890.44</v>
      </c>
      <c r="K157" s="74">
        <f t="shared" si="25"/>
        <v>9.17828622018548</v>
      </c>
    </row>
    <row r="158" spans="1:11" ht="25.5">
      <c r="A158" s="30" t="s">
        <v>20</v>
      </c>
      <c r="B158" s="31" t="s">
        <v>3</v>
      </c>
      <c r="C158" s="31" t="s">
        <v>37</v>
      </c>
      <c r="D158" s="31" t="s">
        <v>103</v>
      </c>
      <c r="E158" s="48">
        <v>841</v>
      </c>
      <c r="F158" s="32" t="s">
        <v>69</v>
      </c>
      <c r="G158" s="24" t="s">
        <v>19</v>
      </c>
      <c r="H158" s="33">
        <f>H159</f>
        <v>113218.32</v>
      </c>
      <c r="I158" s="33">
        <f>I159</f>
        <v>401931.68</v>
      </c>
      <c r="J158" s="33">
        <f>J159</f>
        <v>36890.44</v>
      </c>
      <c r="K158" s="74">
        <f t="shared" si="25"/>
        <v>9.17828622018548</v>
      </c>
    </row>
    <row r="159" spans="1:11" ht="25.5">
      <c r="A159" s="30" t="s">
        <v>58</v>
      </c>
      <c r="B159" s="31" t="s">
        <v>3</v>
      </c>
      <c r="C159" s="31" t="s">
        <v>37</v>
      </c>
      <c r="D159" s="31" t="s">
        <v>103</v>
      </c>
      <c r="E159" s="48">
        <v>841</v>
      </c>
      <c r="F159" s="32" t="s">
        <v>69</v>
      </c>
      <c r="G159" s="24" t="s">
        <v>57</v>
      </c>
      <c r="H159" s="33">
        <v>113218.32</v>
      </c>
      <c r="I159" s="33">
        <v>401931.68</v>
      </c>
      <c r="J159" s="33">
        <v>36890.44</v>
      </c>
      <c r="K159" s="74">
        <f t="shared" si="25"/>
        <v>9.17828622018548</v>
      </c>
    </row>
    <row r="160" spans="1:11" ht="27.75" customHeight="1">
      <c r="A160" s="36" t="s">
        <v>115</v>
      </c>
      <c r="B160" s="16" t="s">
        <v>3</v>
      </c>
      <c r="C160" s="16" t="s">
        <v>37</v>
      </c>
      <c r="D160" s="16" t="s">
        <v>116</v>
      </c>
      <c r="E160" s="21"/>
      <c r="F160" s="28"/>
      <c r="G160" s="18"/>
      <c r="H160" s="29">
        <f>H161</f>
        <v>3900000</v>
      </c>
      <c r="I160" s="29">
        <f>I161</f>
        <v>4186068.6</v>
      </c>
      <c r="J160" s="29">
        <f>J161</f>
        <v>1908252.6</v>
      </c>
      <c r="K160" s="74">
        <f t="shared" si="25"/>
        <v>45.58579379229476</v>
      </c>
    </row>
    <row r="161" spans="1:11" ht="29.25" customHeight="1">
      <c r="A161" s="26" t="s">
        <v>188</v>
      </c>
      <c r="B161" s="16" t="s">
        <v>3</v>
      </c>
      <c r="C161" s="16" t="s">
        <v>37</v>
      </c>
      <c r="D161" s="16" t="s">
        <v>116</v>
      </c>
      <c r="E161" s="21">
        <v>841</v>
      </c>
      <c r="F161" s="28"/>
      <c r="G161" s="18"/>
      <c r="H161" s="29">
        <f>+H162</f>
        <v>3900000</v>
      </c>
      <c r="I161" s="29">
        <f>+I162</f>
        <v>4186068.6</v>
      </c>
      <c r="J161" s="29">
        <f>+J162</f>
        <v>1908252.6</v>
      </c>
      <c r="K161" s="74">
        <f t="shared" si="25"/>
        <v>45.58579379229476</v>
      </c>
    </row>
    <row r="162" spans="1:11" ht="78" customHeight="1">
      <c r="A162" s="53" t="s">
        <v>176</v>
      </c>
      <c r="B162" s="31" t="s">
        <v>3</v>
      </c>
      <c r="C162" s="31" t="s">
        <v>37</v>
      </c>
      <c r="D162" s="31" t="s">
        <v>116</v>
      </c>
      <c r="E162" s="23">
        <v>841</v>
      </c>
      <c r="F162" s="32" t="s">
        <v>151</v>
      </c>
      <c r="G162" s="24"/>
      <c r="H162" s="33">
        <f aca="true" t="shared" si="29" ref="H162:J163">H163</f>
        <v>3900000</v>
      </c>
      <c r="I162" s="33">
        <f t="shared" si="29"/>
        <v>4186068.6</v>
      </c>
      <c r="J162" s="33">
        <f t="shared" si="29"/>
        <v>1908252.6</v>
      </c>
      <c r="K162" s="74">
        <f t="shared" si="25"/>
        <v>45.58579379229476</v>
      </c>
    </row>
    <row r="163" spans="1:11" ht="18.75" customHeight="1">
      <c r="A163" s="30" t="s">
        <v>11</v>
      </c>
      <c r="B163" s="31" t="s">
        <v>3</v>
      </c>
      <c r="C163" s="31" t="s">
        <v>37</v>
      </c>
      <c r="D163" s="31" t="s">
        <v>116</v>
      </c>
      <c r="E163" s="23">
        <v>841</v>
      </c>
      <c r="F163" s="32" t="s">
        <v>151</v>
      </c>
      <c r="G163" s="24" t="s">
        <v>12</v>
      </c>
      <c r="H163" s="33">
        <f t="shared" si="29"/>
        <v>3900000</v>
      </c>
      <c r="I163" s="33">
        <f t="shared" si="29"/>
        <v>4186068.6</v>
      </c>
      <c r="J163" s="33">
        <f t="shared" si="29"/>
        <v>1908252.6</v>
      </c>
      <c r="K163" s="74">
        <f t="shared" si="25"/>
        <v>45.58579379229476</v>
      </c>
    </row>
    <row r="164" spans="1:11" ht="56.25" customHeight="1">
      <c r="A164" s="42" t="s">
        <v>117</v>
      </c>
      <c r="B164" s="31" t="s">
        <v>3</v>
      </c>
      <c r="C164" s="31" t="s">
        <v>37</v>
      </c>
      <c r="D164" s="31" t="s">
        <v>116</v>
      </c>
      <c r="E164" s="23">
        <v>841</v>
      </c>
      <c r="F164" s="32" t="s">
        <v>151</v>
      </c>
      <c r="G164" s="24" t="s">
        <v>18</v>
      </c>
      <c r="H164" s="33">
        <v>3900000</v>
      </c>
      <c r="I164" s="33">
        <v>4186068.6</v>
      </c>
      <c r="J164" s="33">
        <v>1908252.6</v>
      </c>
      <c r="K164" s="74">
        <f t="shared" si="25"/>
        <v>45.58579379229476</v>
      </c>
    </row>
    <row r="165" spans="1:11" ht="28.5" customHeight="1">
      <c r="A165" s="44" t="s">
        <v>118</v>
      </c>
      <c r="B165" s="16" t="s">
        <v>3</v>
      </c>
      <c r="C165" s="16" t="s">
        <v>37</v>
      </c>
      <c r="D165" s="16" t="s">
        <v>84</v>
      </c>
      <c r="E165" s="21"/>
      <c r="F165" s="28"/>
      <c r="G165" s="18"/>
      <c r="H165" s="29">
        <f aca="true" t="shared" si="30" ref="H165:J166">H166</f>
        <v>460000</v>
      </c>
      <c r="I165" s="29">
        <f t="shared" si="30"/>
        <v>460000</v>
      </c>
      <c r="J165" s="29">
        <f t="shared" si="30"/>
        <v>104123</v>
      </c>
      <c r="K165" s="74">
        <f t="shared" si="25"/>
        <v>22.635434782608694</v>
      </c>
    </row>
    <row r="166" spans="1:11" ht="30.75" customHeight="1">
      <c r="A166" s="26" t="s">
        <v>188</v>
      </c>
      <c r="B166" s="16" t="s">
        <v>3</v>
      </c>
      <c r="C166" s="16" t="s">
        <v>37</v>
      </c>
      <c r="D166" s="16" t="s">
        <v>84</v>
      </c>
      <c r="E166" s="21">
        <v>841</v>
      </c>
      <c r="F166" s="28"/>
      <c r="G166" s="18"/>
      <c r="H166" s="29">
        <f t="shared" si="30"/>
        <v>460000</v>
      </c>
      <c r="I166" s="29">
        <f t="shared" si="30"/>
        <v>460000</v>
      </c>
      <c r="J166" s="29">
        <f t="shared" si="30"/>
        <v>104123</v>
      </c>
      <c r="K166" s="74">
        <f t="shared" si="25"/>
        <v>22.635434782608694</v>
      </c>
    </row>
    <row r="167" spans="1:11" ht="25.5">
      <c r="A167" s="30" t="s">
        <v>139</v>
      </c>
      <c r="B167" s="31" t="s">
        <v>3</v>
      </c>
      <c r="C167" s="31" t="s">
        <v>37</v>
      </c>
      <c r="D167" s="31" t="s">
        <v>84</v>
      </c>
      <c r="E167" s="23">
        <v>841</v>
      </c>
      <c r="F167" s="32" t="s">
        <v>140</v>
      </c>
      <c r="G167" s="24"/>
      <c r="H167" s="33">
        <f>H170+H168</f>
        <v>460000</v>
      </c>
      <c r="I167" s="33">
        <f>I170+I168</f>
        <v>460000</v>
      </c>
      <c r="J167" s="33">
        <f>J170+J168</f>
        <v>104123</v>
      </c>
      <c r="K167" s="74">
        <f t="shared" si="25"/>
        <v>22.635434782608694</v>
      </c>
    </row>
    <row r="168" spans="1:11" ht="39" customHeight="1">
      <c r="A168" s="30" t="s">
        <v>27</v>
      </c>
      <c r="B168" s="31" t="s">
        <v>3</v>
      </c>
      <c r="C168" s="31" t="s">
        <v>37</v>
      </c>
      <c r="D168" s="31" t="s">
        <v>84</v>
      </c>
      <c r="E168" s="23">
        <v>841</v>
      </c>
      <c r="F168" s="32" t="s">
        <v>140</v>
      </c>
      <c r="G168" s="24" t="s">
        <v>9</v>
      </c>
      <c r="H168" s="33">
        <f>H169</f>
        <v>130000</v>
      </c>
      <c r="I168" s="33">
        <f>I169</f>
        <v>130000</v>
      </c>
      <c r="J168" s="33">
        <f>J169</f>
        <v>93500</v>
      </c>
      <c r="K168" s="74">
        <f t="shared" si="25"/>
        <v>71.92307692307692</v>
      </c>
    </row>
    <row r="169" spans="1:11" ht="24" customHeight="1">
      <c r="A169" s="30" t="s">
        <v>28</v>
      </c>
      <c r="B169" s="31" t="s">
        <v>3</v>
      </c>
      <c r="C169" s="31" t="s">
        <v>37</v>
      </c>
      <c r="D169" s="31" t="s">
        <v>84</v>
      </c>
      <c r="E169" s="23">
        <v>841</v>
      </c>
      <c r="F169" s="32" t="s">
        <v>140</v>
      </c>
      <c r="G169" s="24" t="s">
        <v>26</v>
      </c>
      <c r="H169" s="33">
        <v>130000</v>
      </c>
      <c r="I169" s="33">
        <v>130000</v>
      </c>
      <c r="J169" s="33">
        <v>93500</v>
      </c>
      <c r="K169" s="74">
        <f t="shared" si="25"/>
        <v>71.92307692307692</v>
      </c>
    </row>
    <row r="170" spans="1:11" ht="25.5">
      <c r="A170" s="30" t="s">
        <v>112</v>
      </c>
      <c r="B170" s="31" t="s">
        <v>3</v>
      </c>
      <c r="C170" s="31" t="s">
        <v>37</v>
      </c>
      <c r="D170" s="31" t="s">
        <v>84</v>
      </c>
      <c r="E170" s="23">
        <v>841</v>
      </c>
      <c r="F170" s="32" t="s">
        <v>140</v>
      </c>
      <c r="G170" s="24" t="s">
        <v>10</v>
      </c>
      <c r="H170" s="33">
        <f>H172</f>
        <v>330000</v>
      </c>
      <c r="I170" s="33">
        <f>I172</f>
        <v>330000</v>
      </c>
      <c r="J170" s="33">
        <f>J172</f>
        <v>10623</v>
      </c>
      <c r="K170" s="74">
        <f t="shared" si="25"/>
        <v>3.219090909090909</v>
      </c>
    </row>
    <row r="171" spans="1:11" ht="9" customHeight="1" hidden="1">
      <c r="A171" s="30" t="s">
        <v>113</v>
      </c>
      <c r="B171" s="31" t="s">
        <v>3</v>
      </c>
      <c r="C171" s="31" t="s">
        <v>37</v>
      </c>
      <c r="D171" s="31" t="s">
        <v>84</v>
      </c>
      <c r="E171" s="23"/>
      <c r="F171" s="32" t="s">
        <v>140</v>
      </c>
      <c r="G171" s="24"/>
      <c r="H171" s="33"/>
      <c r="I171" s="33"/>
      <c r="J171" s="33"/>
      <c r="K171" s="74" t="e">
        <f t="shared" si="25"/>
        <v>#DIV/0!</v>
      </c>
    </row>
    <row r="172" spans="1:11" ht="27.75" customHeight="1">
      <c r="A172" s="30" t="s">
        <v>51</v>
      </c>
      <c r="B172" s="31" t="s">
        <v>3</v>
      </c>
      <c r="C172" s="31" t="s">
        <v>37</v>
      </c>
      <c r="D172" s="31" t="s">
        <v>84</v>
      </c>
      <c r="E172" s="23">
        <v>841</v>
      </c>
      <c r="F172" s="32" t="s">
        <v>140</v>
      </c>
      <c r="G172" s="24" t="s">
        <v>13</v>
      </c>
      <c r="H172" s="33">
        <v>330000</v>
      </c>
      <c r="I172" s="33">
        <v>330000</v>
      </c>
      <c r="J172" s="33">
        <v>10623</v>
      </c>
      <c r="K172" s="74">
        <f t="shared" si="25"/>
        <v>3.219090909090909</v>
      </c>
    </row>
    <row r="173" spans="1:11" ht="32.25" customHeight="1">
      <c r="A173" s="44" t="s">
        <v>89</v>
      </c>
      <c r="B173" s="16" t="s">
        <v>3</v>
      </c>
      <c r="C173" s="16" t="s">
        <v>37</v>
      </c>
      <c r="D173" s="16" t="s">
        <v>88</v>
      </c>
      <c r="E173" s="21"/>
      <c r="F173" s="28"/>
      <c r="G173" s="18"/>
      <c r="H173" s="29">
        <f aca="true" t="shared" si="31" ref="H173:J176">H174</f>
        <v>96071.88</v>
      </c>
      <c r="I173" s="29">
        <f t="shared" si="31"/>
        <v>96071.88</v>
      </c>
      <c r="J173" s="29">
        <f t="shared" si="31"/>
        <v>0</v>
      </c>
      <c r="K173" s="74">
        <f t="shared" si="25"/>
        <v>0</v>
      </c>
    </row>
    <row r="174" spans="1:11" ht="24" customHeight="1">
      <c r="A174" s="26" t="s">
        <v>188</v>
      </c>
      <c r="B174" s="16" t="s">
        <v>3</v>
      </c>
      <c r="C174" s="16" t="s">
        <v>37</v>
      </c>
      <c r="D174" s="16" t="s">
        <v>88</v>
      </c>
      <c r="E174" s="21">
        <v>841</v>
      </c>
      <c r="F174" s="28"/>
      <c r="G174" s="18"/>
      <c r="H174" s="29">
        <f t="shared" si="31"/>
        <v>96071.88</v>
      </c>
      <c r="I174" s="29">
        <f t="shared" si="31"/>
        <v>96071.88</v>
      </c>
      <c r="J174" s="29">
        <f t="shared" si="31"/>
        <v>0</v>
      </c>
      <c r="K174" s="74">
        <f t="shared" si="25"/>
        <v>0</v>
      </c>
    </row>
    <row r="175" spans="1:11" ht="87.75" customHeight="1">
      <c r="A175" s="30" t="s">
        <v>152</v>
      </c>
      <c r="B175" s="31" t="s">
        <v>3</v>
      </c>
      <c r="C175" s="31" t="s">
        <v>37</v>
      </c>
      <c r="D175" s="31" t="s">
        <v>88</v>
      </c>
      <c r="E175" s="23">
        <v>841</v>
      </c>
      <c r="F175" s="32" t="s">
        <v>234</v>
      </c>
      <c r="G175" s="43"/>
      <c r="H175" s="33">
        <f t="shared" si="31"/>
        <v>96071.88</v>
      </c>
      <c r="I175" s="33">
        <f t="shared" si="31"/>
        <v>96071.88</v>
      </c>
      <c r="J175" s="33">
        <f t="shared" si="31"/>
        <v>0</v>
      </c>
      <c r="K175" s="74">
        <f t="shared" si="25"/>
        <v>0</v>
      </c>
    </row>
    <row r="176" spans="1:11" ht="27.75" customHeight="1">
      <c r="A176" s="30" t="s">
        <v>112</v>
      </c>
      <c r="B176" s="31" t="s">
        <v>3</v>
      </c>
      <c r="C176" s="31" t="s">
        <v>37</v>
      </c>
      <c r="D176" s="31" t="s">
        <v>88</v>
      </c>
      <c r="E176" s="23">
        <v>841</v>
      </c>
      <c r="F176" s="32" t="s">
        <v>234</v>
      </c>
      <c r="G176" s="43" t="s">
        <v>10</v>
      </c>
      <c r="H176" s="33">
        <f t="shared" si="31"/>
        <v>96071.88</v>
      </c>
      <c r="I176" s="33">
        <f t="shared" si="31"/>
        <v>96071.88</v>
      </c>
      <c r="J176" s="33">
        <f t="shared" si="31"/>
        <v>0</v>
      </c>
      <c r="K176" s="74">
        <f t="shared" si="25"/>
        <v>0</v>
      </c>
    </row>
    <row r="177" spans="1:11" ht="27.75" customHeight="1">
      <c r="A177" s="30" t="s">
        <v>113</v>
      </c>
      <c r="B177" s="31" t="s">
        <v>3</v>
      </c>
      <c r="C177" s="31" t="s">
        <v>37</v>
      </c>
      <c r="D177" s="31" t="s">
        <v>88</v>
      </c>
      <c r="E177" s="23">
        <v>841</v>
      </c>
      <c r="F177" s="32" t="s">
        <v>234</v>
      </c>
      <c r="G177" s="43" t="s">
        <v>13</v>
      </c>
      <c r="H177" s="33">
        <v>96071.88</v>
      </c>
      <c r="I177" s="33">
        <v>96071.88</v>
      </c>
      <c r="J177" s="33">
        <v>0</v>
      </c>
      <c r="K177" s="74">
        <f t="shared" si="25"/>
        <v>0</v>
      </c>
    </row>
    <row r="178" spans="1:11" ht="71.25" customHeight="1">
      <c r="A178" s="36" t="s">
        <v>96</v>
      </c>
      <c r="B178" s="16" t="s">
        <v>3</v>
      </c>
      <c r="C178" s="16" t="s">
        <v>37</v>
      </c>
      <c r="D178" s="16" t="s">
        <v>95</v>
      </c>
      <c r="E178" s="21"/>
      <c r="F178" s="28"/>
      <c r="G178" s="37"/>
      <c r="H178" s="29">
        <f aca="true" t="shared" si="32" ref="H178:J180">H179</f>
        <v>2344000</v>
      </c>
      <c r="I178" s="29">
        <f t="shared" si="32"/>
        <v>2344000</v>
      </c>
      <c r="J178" s="29">
        <f t="shared" si="32"/>
        <v>805474.72</v>
      </c>
      <c r="K178" s="74">
        <f t="shared" si="25"/>
        <v>34.363255972696244</v>
      </c>
    </row>
    <row r="179" spans="1:11" ht="27" customHeight="1">
      <c r="A179" s="26" t="s">
        <v>188</v>
      </c>
      <c r="B179" s="16" t="s">
        <v>3</v>
      </c>
      <c r="C179" s="16" t="s">
        <v>37</v>
      </c>
      <c r="D179" s="16" t="s">
        <v>95</v>
      </c>
      <c r="E179" s="21">
        <v>841</v>
      </c>
      <c r="F179" s="28"/>
      <c r="G179" s="37"/>
      <c r="H179" s="29">
        <f t="shared" si="32"/>
        <v>2344000</v>
      </c>
      <c r="I179" s="29">
        <f t="shared" si="32"/>
        <v>2344000</v>
      </c>
      <c r="J179" s="29">
        <f t="shared" si="32"/>
        <v>805474.72</v>
      </c>
      <c r="K179" s="74">
        <f t="shared" si="25"/>
        <v>34.363255972696244</v>
      </c>
    </row>
    <row r="180" spans="1:11" ht="12.75">
      <c r="A180" s="30" t="s">
        <v>153</v>
      </c>
      <c r="B180" s="31" t="s">
        <v>3</v>
      </c>
      <c r="C180" s="31" t="s">
        <v>37</v>
      </c>
      <c r="D180" s="31" t="s">
        <v>95</v>
      </c>
      <c r="E180" s="23">
        <v>841</v>
      </c>
      <c r="F180" s="32" t="s">
        <v>154</v>
      </c>
      <c r="G180" s="18"/>
      <c r="H180" s="33">
        <f t="shared" si="32"/>
        <v>2344000</v>
      </c>
      <c r="I180" s="33">
        <f t="shared" si="32"/>
        <v>2344000</v>
      </c>
      <c r="J180" s="33">
        <f t="shared" si="32"/>
        <v>805474.72</v>
      </c>
      <c r="K180" s="74">
        <f t="shared" si="25"/>
        <v>34.363255972696244</v>
      </c>
    </row>
    <row r="181" spans="1:11" ht="25.5">
      <c r="A181" s="30" t="s">
        <v>20</v>
      </c>
      <c r="B181" s="31" t="s">
        <v>3</v>
      </c>
      <c r="C181" s="31" t="s">
        <v>37</v>
      </c>
      <c r="D181" s="31" t="s">
        <v>95</v>
      </c>
      <c r="E181" s="23">
        <v>841</v>
      </c>
      <c r="F181" s="32" t="s">
        <v>154</v>
      </c>
      <c r="G181" s="24" t="s">
        <v>19</v>
      </c>
      <c r="H181" s="33">
        <f>H182</f>
        <v>2344000</v>
      </c>
      <c r="I181" s="33">
        <f>I182</f>
        <v>2344000</v>
      </c>
      <c r="J181" s="33">
        <f>J182</f>
        <v>805474.72</v>
      </c>
      <c r="K181" s="74">
        <f t="shared" si="25"/>
        <v>34.363255972696244</v>
      </c>
    </row>
    <row r="182" spans="1:11" ht="38.25">
      <c r="A182" s="30" t="s">
        <v>59</v>
      </c>
      <c r="B182" s="31" t="s">
        <v>3</v>
      </c>
      <c r="C182" s="31" t="s">
        <v>37</v>
      </c>
      <c r="D182" s="31" t="s">
        <v>95</v>
      </c>
      <c r="E182" s="23">
        <v>841</v>
      </c>
      <c r="F182" s="32" t="s">
        <v>154</v>
      </c>
      <c r="G182" s="24" t="s">
        <v>60</v>
      </c>
      <c r="H182" s="33">
        <v>2344000</v>
      </c>
      <c r="I182" s="33">
        <v>2344000</v>
      </c>
      <c r="J182" s="33">
        <v>805474.72</v>
      </c>
      <c r="K182" s="74">
        <f t="shared" si="25"/>
        <v>34.363255972696244</v>
      </c>
    </row>
    <row r="183" spans="1:11" ht="30.75" customHeight="1">
      <c r="A183" s="70" t="s">
        <v>243</v>
      </c>
      <c r="B183" s="16" t="s">
        <v>3</v>
      </c>
      <c r="C183" s="16" t="s">
        <v>37</v>
      </c>
      <c r="D183" s="16" t="s">
        <v>240</v>
      </c>
      <c r="E183" s="21"/>
      <c r="F183" s="28"/>
      <c r="G183" s="18"/>
      <c r="H183" s="29">
        <v>152431</v>
      </c>
      <c r="I183" s="29">
        <v>152431</v>
      </c>
      <c r="J183" s="29">
        <v>139177</v>
      </c>
      <c r="K183" s="74">
        <f t="shared" si="25"/>
        <v>91.30491829089883</v>
      </c>
    </row>
    <row r="184" spans="1:11" ht="25.5">
      <c r="A184" s="26" t="s">
        <v>188</v>
      </c>
      <c r="B184" s="31" t="s">
        <v>3</v>
      </c>
      <c r="C184" s="31" t="s">
        <v>37</v>
      </c>
      <c r="D184" s="31" t="s">
        <v>240</v>
      </c>
      <c r="E184" s="23">
        <v>841</v>
      </c>
      <c r="F184" s="32"/>
      <c r="G184" s="24"/>
      <c r="H184" s="33">
        <v>152431</v>
      </c>
      <c r="I184" s="33">
        <v>152431</v>
      </c>
      <c r="J184" s="33">
        <v>139177</v>
      </c>
      <c r="K184" s="74">
        <f t="shared" si="25"/>
        <v>91.30491829089883</v>
      </c>
    </row>
    <row r="185" spans="1:11" ht="38.25">
      <c r="A185" s="34" t="s">
        <v>242</v>
      </c>
      <c r="B185" s="31" t="s">
        <v>3</v>
      </c>
      <c r="C185" s="31" t="s">
        <v>37</v>
      </c>
      <c r="D185" s="31" t="s">
        <v>240</v>
      </c>
      <c r="E185" s="23">
        <v>841</v>
      </c>
      <c r="F185" s="32" t="s">
        <v>241</v>
      </c>
      <c r="G185" s="24"/>
      <c r="H185" s="33">
        <v>152431</v>
      </c>
      <c r="I185" s="33">
        <v>152431</v>
      </c>
      <c r="J185" s="33">
        <v>139177</v>
      </c>
      <c r="K185" s="74">
        <f t="shared" si="25"/>
        <v>91.30491829089883</v>
      </c>
    </row>
    <row r="186" spans="1:11" ht="25.5">
      <c r="A186" s="30" t="s">
        <v>112</v>
      </c>
      <c r="B186" s="31" t="s">
        <v>3</v>
      </c>
      <c r="C186" s="31" t="s">
        <v>37</v>
      </c>
      <c r="D186" s="31" t="s">
        <v>240</v>
      </c>
      <c r="E186" s="23">
        <v>841</v>
      </c>
      <c r="F186" s="32" t="s">
        <v>241</v>
      </c>
      <c r="G186" s="24" t="s">
        <v>10</v>
      </c>
      <c r="H186" s="33">
        <v>152431</v>
      </c>
      <c r="I186" s="33">
        <v>152431</v>
      </c>
      <c r="J186" s="33">
        <v>139177</v>
      </c>
      <c r="K186" s="74">
        <f t="shared" si="25"/>
        <v>91.30491829089883</v>
      </c>
    </row>
    <row r="187" spans="1:11" ht="25.5">
      <c r="A187" s="30" t="s">
        <v>113</v>
      </c>
      <c r="B187" s="31" t="s">
        <v>3</v>
      </c>
      <c r="C187" s="31" t="s">
        <v>37</v>
      </c>
      <c r="D187" s="31" t="s">
        <v>240</v>
      </c>
      <c r="E187" s="23">
        <v>841</v>
      </c>
      <c r="F187" s="32" t="s">
        <v>241</v>
      </c>
      <c r="G187" s="24" t="s">
        <v>13</v>
      </c>
      <c r="H187" s="33">
        <v>152431</v>
      </c>
      <c r="I187" s="33">
        <v>152431</v>
      </c>
      <c r="J187" s="33">
        <v>139177</v>
      </c>
      <c r="K187" s="74">
        <f t="shared" si="25"/>
        <v>91.30491829089883</v>
      </c>
    </row>
    <row r="188" spans="1:11" ht="76.5">
      <c r="A188" s="44" t="s">
        <v>100</v>
      </c>
      <c r="B188" s="16" t="s">
        <v>3</v>
      </c>
      <c r="C188" s="16" t="s">
        <v>37</v>
      </c>
      <c r="D188" s="16" t="s">
        <v>99</v>
      </c>
      <c r="E188" s="21"/>
      <c r="F188" s="28"/>
      <c r="G188" s="18"/>
      <c r="H188" s="29">
        <f aca="true" t="shared" si="33" ref="H188:J191">H189</f>
        <v>150000</v>
      </c>
      <c r="I188" s="29">
        <f t="shared" si="33"/>
        <v>150000</v>
      </c>
      <c r="J188" s="29">
        <f t="shared" si="33"/>
        <v>0</v>
      </c>
      <c r="K188" s="74">
        <f t="shared" si="25"/>
        <v>0</v>
      </c>
    </row>
    <row r="189" spans="1:11" ht="25.5">
      <c r="A189" s="26" t="s">
        <v>188</v>
      </c>
      <c r="B189" s="16" t="s">
        <v>3</v>
      </c>
      <c r="C189" s="16" t="s">
        <v>37</v>
      </c>
      <c r="D189" s="16" t="s">
        <v>99</v>
      </c>
      <c r="E189" s="21">
        <v>841</v>
      </c>
      <c r="F189" s="28"/>
      <c r="G189" s="18"/>
      <c r="H189" s="29">
        <f t="shared" si="33"/>
        <v>150000</v>
      </c>
      <c r="I189" s="29">
        <f t="shared" si="33"/>
        <v>150000</v>
      </c>
      <c r="J189" s="29">
        <f t="shared" si="33"/>
        <v>0</v>
      </c>
      <c r="K189" s="74">
        <f t="shared" si="25"/>
        <v>0</v>
      </c>
    </row>
    <row r="190" spans="1:11" ht="25.5">
      <c r="A190" s="30" t="s">
        <v>50</v>
      </c>
      <c r="B190" s="31" t="s">
        <v>3</v>
      </c>
      <c r="C190" s="31" t="s">
        <v>37</v>
      </c>
      <c r="D190" s="31" t="s">
        <v>99</v>
      </c>
      <c r="E190" s="48">
        <v>841</v>
      </c>
      <c r="F190" s="32" t="s">
        <v>155</v>
      </c>
      <c r="G190" s="24"/>
      <c r="H190" s="33">
        <f t="shared" si="33"/>
        <v>150000</v>
      </c>
      <c r="I190" s="33">
        <f t="shared" si="33"/>
        <v>150000</v>
      </c>
      <c r="J190" s="33">
        <f t="shared" si="33"/>
        <v>0</v>
      </c>
      <c r="K190" s="74">
        <f t="shared" si="25"/>
        <v>0</v>
      </c>
    </row>
    <row r="191" spans="1:11" ht="25.5">
      <c r="A191" s="30" t="s">
        <v>112</v>
      </c>
      <c r="B191" s="31" t="s">
        <v>3</v>
      </c>
      <c r="C191" s="31" t="s">
        <v>37</v>
      </c>
      <c r="D191" s="31" t="s">
        <v>99</v>
      </c>
      <c r="E191" s="48">
        <v>841</v>
      </c>
      <c r="F191" s="32" t="s">
        <v>155</v>
      </c>
      <c r="G191" s="24" t="s">
        <v>10</v>
      </c>
      <c r="H191" s="33">
        <f t="shared" si="33"/>
        <v>150000</v>
      </c>
      <c r="I191" s="33">
        <f t="shared" si="33"/>
        <v>150000</v>
      </c>
      <c r="J191" s="33">
        <f t="shared" si="33"/>
        <v>0</v>
      </c>
      <c r="K191" s="74">
        <f t="shared" si="25"/>
        <v>0</v>
      </c>
    </row>
    <row r="192" spans="1:11" ht="25.5">
      <c r="A192" s="30" t="s">
        <v>113</v>
      </c>
      <c r="B192" s="31" t="s">
        <v>3</v>
      </c>
      <c r="C192" s="31" t="s">
        <v>37</v>
      </c>
      <c r="D192" s="31" t="s">
        <v>99</v>
      </c>
      <c r="E192" s="48">
        <v>841</v>
      </c>
      <c r="F192" s="32" t="s">
        <v>155</v>
      </c>
      <c r="G192" s="24" t="s">
        <v>13</v>
      </c>
      <c r="H192" s="33">
        <v>150000</v>
      </c>
      <c r="I192" s="33">
        <v>150000</v>
      </c>
      <c r="J192" s="33">
        <v>0</v>
      </c>
      <c r="K192" s="74">
        <f t="shared" si="25"/>
        <v>0</v>
      </c>
    </row>
    <row r="193" spans="1:11" s="41" customFormat="1" ht="42" customHeight="1">
      <c r="A193" s="15" t="s">
        <v>209</v>
      </c>
      <c r="B193" s="16" t="s">
        <v>3</v>
      </c>
      <c r="C193" s="16" t="s">
        <v>37</v>
      </c>
      <c r="D193" s="16" t="s">
        <v>202</v>
      </c>
      <c r="E193" s="21"/>
      <c r="F193" s="28"/>
      <c r="G193" s="18"/>
      <c r="H193" s="29">
        <f aca="true" t="shared" si="34" ref="H193:J194">H194</f>
        <v>1727486.18</v>
      </c>
      <c r="I193" s="29">
        <f t="shared" si="34"/>
        <v>1727486.18</v>
      </c>
      <c r="J193" s="29">
        <f t="shared" si="34"/>
        <v>1353962.27</v>
      </c>
      <c r="K193" s="74">
        <f t="shared" si="25"/>
        <v>78.37760357654497</v>
      </c>
    </row>
    <row r="194" spans="1:11" ht="29.25" customHeight="1">
      <c r="A194" s="26" t="s">
        <v>188</v>
      </c>
      <c r="B194" s="16" t="s">
        <v>3</v>
      </c>
      <c r="C194" s="16" t="s">
        <v>37</v>
      </c>
      <c r="D194" s="31" t="s">
        <v>202</v>
      </c>
      <c r="E194" s="21">
        <v>841</v>
      </c>
      <c r="F194" s="28"/>
      <c r="G194" s="18"/>
      <c r="H194" s="29">
        <f t="shared" si="34"/>
        <v>1727486.18</v>
      </c>
      <c r="I194" s="29">
        <f t="shared" si="34"/>
        <v>1727486.18</v>
      </c>
      <c r="J194" s="29">
        <f t="shared" si="34"/>
        <v>1353962.27</v>
      </c>
      <c r="K194" s="74">
        <f t="shared" si="25"/>
        <v>78.37760357654497</v>
      </c>
    </row>
    <row r="195" spans="1:11" ht="28.5" customHeight="1">
      <c r="A195" s="30" t="s">
        <v>203</v>
      </c>
      <c r="B195" s="31" t="s">
        <v>3</v>
      </c>
      <c r="C195" s="31" t="s">
        <v>37</v>
      </c>
      <c r="D195" s="31" t="s">
        <v>202</v>
      </c>
      <c r="E195" s="23">
        <v>841</v>
      </c>
      <c r="F195" s="32" t="s">
        <v>204</v>
      </c>
      <c r="G195" s="24"/>
      <c r="H195" s="33">
        <f>H197</f>
        <v>1727486.18</v>
      </c>
      <c r="I195" s="33">
        <f>I197</f>
        <v>1727486.18</v>
      </c>
      <c r="J195" s="33">
        <f>J197</f>
        <v>1353962.27</v>
      </c>
      <c r="K195" s="74">
        <f t="shared" si="25"/>
        <v>78.37760357654497</v>
      </c>
    </row>
    <row r="196" spans="1:11" ht="25.5" customHeight="1">
      <c r="A196" s="30" t="s">
        <v>123</v>
      </c>
      <c r="B196" s="31" t="s">
        <v>3</v>
      </c>
      <c r="C196" s="31" t="s">
        <v>37</v>
      </c>
      <c r="D196" s="31" t="s">
        <v>202</v>
      </c>
      <c r="E196" s="23">
        <v>841</v>
      </c>
      <c r="F196" s="32" t="s">
        <v>204</v>
      </c>
      <c r="G196" s="24" t="s">
        <v>120</v>
      </c>
      <c r="H196" s="33">
        <f>H197</f>
        <v>1727486.18</v>
      </c>
      <c r="I196" s="33">
        <f>I197</f>
        <v>1727486.18</v>
      </c>
      <c r="J196" s="33">
        <f>J197</f>
        <v>1353962.27</v>
      </c>
      <c r="K196" s="74">
        <f t="shared" si="25"/>
        <v>78.37760357654497</v>
      </c>
    </row>
    <row r="197" spans="1:11" ht="19.5" customHeight="1">
      <c r="A197" s="30" t="s">
        <v>119</v>
      </c>
      <c r="B197" s="31" t="s">
        <v>3</v>
      </c>
      <c r="C197" s="31" t="s">
        <v>37</v>
      </c>
      <c r="D197" s="31" t="s">
        <v>202</v>
      </c>
      <c r="E197" s="23">
        <v>841</v>
      </c>
      <c r="F197" s="32" t="s">
        <v>204</v>
      </c>
      <c r="G197" s="24" t="s">
        <v>121</v>
      </c>
      <c r="H197" s="33">
        <v>1727486.18</v>
      </c>
      <c r="I197" s="33">
        <v>1727486.18</v>
      </c>
      <c r="J197" s="33">
        <v>1353962.27</v>
      </c>
      <c r="K197" s="74">
        <f t="shared" si="25"/>
        <v>78.37760357654497</v>
      </c>
    </row>
    <row r="198" spans="1:11" ht="26.25" customHeight="1">
      <c r="A198" s="15" t="s">
        <v>253</v>
      </c>
      <c r="B198" s="31" t="s">
        <v>3</v>
      </c>
      <c r="C198" s="31" t="s">
        <v>37</v>
      </c>
      <c r="D198" s="31" t="s">
        <v>252</v>
      </c>
      <c r="E198" s="23"/>
      <c r="F198" s="32"/>
      <c r="G198" s="24"/>
      <c r="H198" s="33">
        <v>0</v>
      </c>
      <c r="I198" s="33">
        <v>54897</v>
      </c>
      <c r="J198" s="33">
        <v>54897</v>
      </c>
      <c r="K198" s="74">
        <f t="shared" si="25"/>
        <v>100</v>
      </c>
    </row>
    <row r="199" spans="1:11" ht="24" customHeight="1">
      <c r="A199" s="26" t="s">
        <v>188</v>
      </c>
      <c r="B199" s="31" t="s">
        <v>3</v>
      </c>
      <c r="C199" s="31" t="s">
        <v>37</v>
      </c>
      <c r="D199" s="31" t="s">
        <v>252</v>
      </c>
      <c r="E199" s="23">
        <v>841</v>
      </c>
      <c r="F199" s="32"/>
      <c r="G199" s="24"/>
      <c r="H199" s="33">
        <v>0</v>
      </c>
      <c r="I199" s="33">
        <v>54897</v>
      </c>
      <c r="J199" s="33">
        <v>54897</v>
      </c>
      <c r="K199" s="74">
        <f t="shared" si="25"/>
        <v>100</v>
      </c>
    </row>
    <row r="200" spans="1:11" ht="38.25" customHeight="1">
      <c r="A200" s="30" t="s">
        <v>253</v>
      </c>
      <c r="B200" s="31" t="s">
        <v>3</v>
      </c>
      <c r="C200" s="31" t="s">
        <v>37</v>
      </c>
      <c r="D200" s="31" t="s">
        <v>252</v>
      </c>
      <c r="E200" s="23">
        <v>841</v>
      </c>
      <c r="F200" s="32" t="s">
        <v>225</v>
      </c>
      <c r="G200" s="24"/>
      <c r="H200" s="33">
        <f aca="true" t="shared" si="35" ref="H200:J201">H201</f>
        <v>0</v>
      </c>
      <c r="I200" s="33">
        <f t="shared" si="35"/>
        <v>54897</v>
      </c>
      <c r="J200" s="33">
        <f t="shared" si="35"/>
        <v>54897</v>
      </c>
      <c r="K200" s="74">
        <f t="shared" si="25"/>
        <v>100</v>
      </c>
    </row>
    <row r="201" spans="1:11" ht="31.5" customHeight="1">
      <c r="A201" s="67" t="s">
        <v>49</v>
      </c>
      <c r="B201" s="31" t="s">
        <v>3</v>
      </c>
      <c r="C201" s="31" t="s">
        <v>37</v>
      </c>
      <c r="D201" s="31" t="s">
        <v>252</v>
      </c>
      <c r="E201" s="23">
        <v>841</v>
      </c>
      <c r="F201" s="32" t="s">
        <v>225</v>
      </c>
      <c r="G201" s="24" t="s">
        <v>16</v>
      </c>
      <c r="H201" s="33">
        <f t="shared" si="35"/>
        <v>0</v>
      </c>
      <c r="I201" s="33">
        <f t="shared" si="35"/>
        <v>54897</v>
      </c>
      <c r="J201" s="33">
        <f t="shared" si="35"/>
        <v>54897</v>
      </c>
      <c r="K201" s="74">
        <f t="shared" si="25"/>
        <v>100</v>
      </c>
    </row>
    <row r="202" spans="1:11" ht="26.25" customHeight="1">
      <c r="A202" s="67" t="s">
        <v>55</v>
      </c>
      <c r="B202" s="31" t="s">
        <v>3</v>
      </c>
      <c r="C202" s="31" t="s">
        <v>37</v>
      </c>
      <c r="D202" s="31" t="s">
        <v>252</v>
      </c>
      <c r="E202" s="23">
        <v>841</v>
      </c>
      <c r="F202" s="32" t="s">
        <v>225</v>
      </c>
      <c r="G202" s="24" t="s">
        <v>54</v>
      </c>
      <c r="H202" s="33">
        <v>0</v>
      </c>
      <c r="I202" s="33">
        <v>54897</v>
      </c>
      <c r="J202" s="33">
        <v>54897</v>
      </c>
      <c r="K202" s="74">
        <f t="shared" si="25"/>
        <v>100</v>
      </c>
    </row>
    <row r="203" spans="1:11" ht="28.5" customHeight="1">
      <c r="A203" s="15" t="s">
        <v>244</v>
      </c>
      <c r="B203" s="16" t="s">
        <v>5</v>
      </c>
      <c r="C203" s="16"/>
      <c r="D203" s="16"/>
      <c r="E203" s="21"/>
      <c r="F203" s="28"/>
      <c r="G203" s="18"/>
      <c r="H203" s="29">
        <f>H204+H213</f>
        <v>10398232</v>
      </c>
      <c r="I203" s="29">
        <f>I204+I213</f>
        <v>10398232</v>
      </c>
      <c r="J203" s="29">
        <f>J204+J213</f>
        <v>5035218.55</v>
      </c>
      <c r="K203" s="74">
        <f t="shared" si="25"/>
        <v>48.42379502592364</v>
      </c>
    </row>
    <row r="204" spans="1:11" ht="51.75" customHeight="1">
      <c r="A204" s="36" t="s">
        <v>105</v>
      </c>
      <c r="B204" s="16" t="s">
        <v>5</v>
      </c>
      <c r="C204" s="16" t="s">
        <v>37</v>
      </c>
      <c r="D204" s="16" t="s">
        <v>73</v>
      </c>
      <c r="E204" s="21"/>
      <c r="F204" s="28"/>
      <c r="G204" s="18"/>
      <c r="H204" s="29">
        <f aca="true" t="shared" si="36" ref="H204:J205">H205</f>
        <v>5370232</v>
      </c>
      <c r="I204" s="29">
        <f t="shared" si="36"/>
        <v>5370232</v>
      </c>
      <c r="J204" s="29">
        <f t="shared" si="36"/>
        <v>2371218.55</v>
      </c>
      <c r="K204" s="74">
        <f aca="true" t="shared" si="37" ref="K204:K267">J204/I204*100</f>
        <v>44.154862397006305</v>
      </c>
    </row>
    <row r="205" spans="1:11" ht="25.5">
      <c r="A205" s="26" t="s">
        <v>189</v>
      </c>
      <c r="B205" s="54" t="s">
        <v>5</v>
      </c>
      <c r="C205" s="16" t="s">
        <v>37</v>
      </c>
      <c r="D205" s="16" t="s">
        <v>73</v>
      </c>
      <c r="E205" s="21">
        <v>842</v>
      </c>
      <c r="F205" s="32"/>
      <c r="G205" s="18"/>
      <c r="H205" s="29">
        <f t="shared" si="36"/>
        <v>5370232</v>
      </c>
      <c r="I205" s="29">
        <f t="shared" si="36"/>
        <v>5370232</v>
      </c>
      <c r="J205" s="29">
        <f t="shared" si="36"/>
        <v>2371218.55</v>
      </c>
      <c r="K205" s="74">
        <f t="shared" si="37"/>
        <v>44.154862397006305</v>
      </c>
    </row>
    <row r="206" spans="1:11" ht="28.5" customHeight="1">
      <c r="A206" s="30" t="s">
        <v>122</v>
      </c>
      <c r="B206" s="31" t="s">
        <v>5</v>
      </c>
      <c r="C206" s="31" t="s">
        <v>37</v>
      </c>
      <c r="D206" s="31" t="s">
        <v>73</v>
      </c>
      <c r="E206" s="23">
        <v>842</v>
      </c>
      <c r="F206" s="32" t="s">
        <v>136</v>
      </c>
      <c r="G206" s="24"/>
      <c r="H206" s="33">
        <f>H207+H209+H211</f>
        <v>5370232</v>
      </c>
      <c r="I206" s="33">
        <f>I207+I209+I211</f>
        <v>5370232</v>
      </c>
      <c r="J206" s="33">
        <f>J207+J209+J211</f>
        <v>2371218.55</v>
      </c>
      <c r="K206" s="74">
        <f t="shared" si="37"/>
        <v>44.154862397006305</v>
      </c>
    </row>
    <row r="207" spans="1:11" ht="40.5" customHeight="1">
      <c r="A207" s="30" t="s">
        <v>27</v>
      </c>
      <c r="B207" s="31" t="s">
        <v>5</v>
      </c>
      <c r="C207" s="31" t="s">
        <v>37</v>
      </c>
      <c r="D207" s="31" t="s">
        <v>73</v>
      </c>
      <c r="E207" s="23">
        <v>842</v>
      </c>
      <c r="F207" s="32" t="s">
        <v>136</v>
      </c>
      <c r="G207" s="24" t="s">
        <v>9</v>
      </c>
      <c r="H207" s="33">
        <f>H208</f>
        <v>5017732</v>
      </c>
      <c r="I207" s="33">
        <f>I208</f>
        <v>5017732</v>
      </c>
      <c r="J207" s="33">
        <f>J208</f>
        <v>2169931.58</v>
      </c>
      <c r="K207" s="74">
        <f t="shared" si="37"/>
        <v>43.245266586577365</v>
      </c>
    </row>
    <row r="208" spans="1:11" ht="25.5">
      <c r="A208" s="30" t="s">
        <v>28</v>
      </c>
      <c r="B208" s="31" t="s">
        <v>5</v>
      </c>
      <c r="C208" s="31" t="s">
        <v>37</v>
      </c>
      <c r="D208" s="31" t="s">
        <v>73</v>
      </c>
      <c r="E208" s="23">
        <v>842</v>
      </c>
      <c r="F208" s="32" t="s">
        <v>136</v>
      </c>
      <c r="G208" s="24" t="s">
        <v>26</v>
      </c>
      <c r="H208" s="33">
        <v>5017732</v>
      </c>
      <c r="I208" s="33">
        <v>5017732</v>
      </c>
      <c r="J208" s="33">
        <v>2169931.58</v>
      </c>
      <c r="K208" s="74">
        <f t="shared" si="37"/>
        <v>43.245266586577365</v>
      </c>
    </row>
    <row r="209" spans="1:11" ht="25.5">
      <c r="A209" s="30" t="s">
        <v>112</v>
      </c>
      <c r="B209" s="31" t="s">
        <v>5</v>
      </c>
      <c r="C209" s="31" t="s">
        <v>37</v>
      </c>
      <c r="D209" s="31" t="s">
        <v>73</v>
      </c>
      <c r="E209" s="23">
        <v>842</v>
      </c>
      <c r="F209" s="32" t="s">
        <v>136</v>
      </c>
      <c r="G209" s="24" t="s">
        <v>10</v>
      </c>
      <c r="H209" s="33">
        <f>H210</f>
        <v>350000</v>
      </c>
      <c r="I209" s="33">
        <f>I210</f>
        <v>350000</v>
      </c>
      <c r="J209" s="33">
        <f>J210</f>
        <v>200058.59</v>
      </c>
      <c r="K209" s="74">
        <f t="shared" si="37"/>
        <v>57.159597142857145</v>
      </c>
    </row>
    <row r="210" spans="1:11" ht="25.5">
      <c r="A210" s="30" t="s">
        <v>113</v>
      </c>
      <c r="B210" s="31" t="s">
        <v>5</v>
      </c>
      <c r="C210" s="31" t="s">
        <v>37</v>
      </c>
      <c r="D210" s="31" t="s">
        <v>73</v>
      </c>
      <c r="E210" s="23">
        <v>842</v>
      </c>
      <c r="F210" s="32" t="s">
        <v>136</v>
      </c>
      <c r="G210" s="24" t="s">
        <v>13</v>
      </c>
      <c r="H210" s="33">
        <v>350000</v>
      </c>
      <c r="I210" s="33">
        <v>350000</v>
      </c>
      <c r="J210" s="33">
        <v>200058.59</v>
      </c>
      <c r="K210" s="74">
        <f t="shared" si="37"/>
        <v>57.159597142857145</v>
      </c>
    </row>
    <row r="211" spans="1:11" ht="12.75">
      <c r="A211" s="30" t="s">
        <v>11</v>
      </c>
      <c r="B211" s="31" t="s">
        <v>5</v>
      </c>
      <c r="C211" s="31" t="s">
        <v>37</v>
      </c>
      <c r="D211" s="31" t="s">
        <v>73</v>
      </c>
      <c r="E211" s="23">
        <v>842</v>
      </c>
      <c r="F211" s="32" t="s">
        <v>136</v>
      </c>
      <c r="G211" s="24" t="s">
        <v>12</v>
      </c>
      <c r="H211" s="33">
        <f>H212</f>
        <v>2500</v>
      </c>
      <c r="I211" s="33">
        <f>I212</f>
        <v>2500</v>
      </c>
      <c r="J211" s="33">
        <f>J212</f>
        <v>1228.38</v>
      </c>
      <c r="K211" s="74">
        <f t="shared" si="37"/>
        <v>49.135200000000005</v>
      </c>
    </row>
    <row r="212" spans="1:11" ht="12.75">
      <c r="A212" s="30" t="s">
        <v>53</v>
      </c>
      <c r="B212" s="31" t="s">
        <v>5</v>
      </c>
      <c r="C212" s="31" t="s">
        <v>37</v>
      </c>
      <c r="D212" s="31" t="s">
        <v>73</v>
      </c>
      <c r="E212" s="23">
        <v>842</v>
      </c>
      <c r="F212" s="32" t="s">
        <v>136</v>
      </c>
      <c r="G212" s="24" t="s">
        <v>52</v>
      </c>
      <c r="H212" s="33">
        <v>2500</v>
      </c>
      <c r="I212" s="33">
        <v>2500</v>
      </c>
      <c r="J212" s="33">
        <v>1228.38</v>
      </c>
      <c r="K212" s="74">
        <f t="shared" si="37"/>
        <v>49.135200000000005</v>
      </c>
    </row>
    <row r="213" spans="1:11" ht="40.5" customHeight="1">
      <c r="A213" s="36" t="s">
        <v>107</v>
      </c>
      <c r="B213" s="16" t="s">
        <v>5</v>
      </c>
      <c r="C213" s="16" t="s">
        <v>37</v>
      </c>
      <c r="D213" s="16" t="s">
        <v>106</v>
      </c>
      <c r="E213" s="21"/>
      <c r="F213" s="28"/>
      <c r="G213" s="18"/>
      <c r="H213" s="29">
        <f>H214+H218</f>
        <v>5028000</v>
      </c>
      <c r="I213" s="29">
        <f>I214+I218</f>
        <v>5028000</v>
      </c>
      <c r="J213" s="29">
        <f>J214+J218</f>
        <v>2664000</v>
      </c>
      <c r="K213" s="74">
        <f t="shared" si="37"/>
        <v>52.98329355608592</v>
      </c>
    </row>
    <row r="214" spans="1:11" ht="24" customHeight="1">
      <c r="A214" s="26" t="s">
        <v>189</v>
      </c>
      <c r="B214" s="16" t="s">
        <v>5</v>
      </c>
      <c r="C214" s="16" t="s">
        <v>37</v>
      </c>
      <c r="D214" s="16" t="s">
        <v>106</v>
      </c>
      <c r="E214" s="21">
        <v>842</v>
      </c>
      <c r="F214" s="28"/>
      <c r="G214" s="18"/>
      <c r="H214" s="29">
        <f aca="true" t="shared" si="38" ref="H214:J215">H215</f>
        <v>1028000</v>
      </c>
      <c r="I214" s="29">
        <f t="shared" si="38"/>
        <v>1028000</v>
      </c>
      <c r="J214" s="29">
        <f t="shared" si="38"/>
        <v>514002</v>
      </c>
      <c r="K214" s="74">
        <f t="shared" si="37"/>
        <v>50.00019455252919</v>
      </c>
    </row>
    <row r="215" spans="1:11" ht="25.5">
      <c r="A215" s="30" t="s">
        <v>156</v>
      </c>
      <c r="B215" s="31" t="s">
        <v>5</v>
      </c>
      <c r="C215" s="31" t="s">
        <v>37</v>
      </c>
      <c r="D215" s="31" t="s">
        <v>106</v>
      </c>
      <c r="E215" s="23">
        <v>842</v>
      </c>
      <c r="F215" s="32" t="s">
        <v>175</v>
      </c>
      <c r="G215" s="24"/>
      <c r="H215" s="33">
        <f t="shared" si="38"/>
        <v>1028000</v>
      </c>
      <c r="I215" s="33">
        <f t="shared" si="38"/>
        <v>1028000</v>
      </c>
      <c r="J215" s="33">
        <f t="shared" si="38"/>
        <v>514002</v>
      </c>
      <c r="K215" s="74">
        <f t="shared" si="37"/>
        <v>50.00019455252919</v>
      </c>
    </row>
    <row r="216" spans="1:11" ht="12.75">
      <c r="A216" s="30" t="s">
        <v>21</v>
      </c>
      <c r="B216" s="31" t="s">
        <v>5</v>
      </c>
      <c r="C216" s="31" t="s">
        <v>37</v>
      </c>
      <c r="D216" s="31" t="s">
        <v>106</v>
      </c>
      <c r="E216" s="23">
        <v>842</v>
      </c>
      <c r="F216" s="32" t="s">
        <v>175</v>
      </c>
      <c r="G216" s="24" t="s">
        <v>6</v>
      </c>
      <c r="H216" s="33">
        <f>H217</f>
        <v>1028000</v>
      </c>
      <c r="I216" s="33">
        <f>I217</f>
        <v>1028000</v>
      </c>
      <c r="J216" s="33">
        <f>J217</f>
        <v>514002</v>
      </c>
      <c r="K216" s="74">
        <f t="shared" si="37"/>
        <v>50.00019455252919</v>
      </c>
    </row>
    <row r="217" spans="1:11" ht="12.75">
      <c r="A217" s="30" t="s">
        <v>62</v>
      </c>
      <c r="B217" s="31" t="s">
        <v>5</v>
      </c>
      <c r="C217" s="31" t="s">
        <v>37</v>
      </c>
      <c r="D217" s="31" t="s">
        <v>106</v>
      </c>
      <c r="E217" s="23">
        <v>842</v>
      </c>
      <c r="F217" s="32" t="s">
        <v>175</v>
      </c>
      <c r="G217" s="24" t="s">
        <v>61</v>
      </c>
      <c r="H217" s="33">
        <v>1028000</v>
      </c>
      <c r="I217" s="33">
        <v>1028000</v>
      </c>
      <c r="J217" s="33">
        <v>514002</v>
      </c>
      <c r="K217" s="74">
        <f t="shared" si="37"/>
        <v>50.00019455252919</v>
      </c>
    </row>
    <row r="218" spans="1:11" ht="27.75" customHeight="1">
      <c r="A218" s="30" t="s">
        <v>185</v>
      </c>
      <c r="B218" s="31" t="s">
        <v>5</v>
      </c>
      <c r="C218" s="31" t="s">
        <v>37</v>
      </c>
      <c r="D218" s="31" t="s">
        <v>106</v>
      </c>
      <c r="E218" s="23">
        <v>842</v>
      </c>
      <c r="F218" s="32" t="s">
        <v>184</v>
      </c>
      <c r="G218" s="24"/>
      <c r="H218" s="33">
        <f aca="true" t="shared" si="39" ref="H218:J219">H219</f>
        <v>4000000</v>
      </c>
      <c r="I218" s="33">
        <f t="shared" si="39"/>
        <v>4000000</v>
      </c>
      <c r="J218" s="33">
        <f t="shared" si="39"/>
        <v>2149998</v>
      </c>
      <c r="K218" s="74">
        <f t="shared" si="37"/>
        <v>53.74995</v>
      </c>
    </row>
    <row r="219" spans="1:11" ht="12.75">
      <c r="A219" s="30" t="s">
        <v>21</v>
      </c>
      <c r="B219" s="31" t="s">
        <v>5</v>
      </c>
      <c r="C219" s="31" t="s">
        <v>37</v>
      </c>
      <c r="D219" s="31" t="s">
        <v>106</v>
      </c>
      <c r="E219" s="23">
        <v>842</v>
      </c>
      <c r="F219" s="32" t="s">
        <v>184</v>
      </c>
      <c r="G219" s="24" t="s">
        <v>6</v>
      </c>
      <c r="H219" s="33">
        <f t="shared" si="39"/>
        <v>4000000</v>
      </c>
      <c r="I219" s="33">
        <f t="shared" si="39"/>
        <v>4000000</v>
      </c>
      <c r="J219" s="33">
        <f t="shared" si="39"/>
        <v>2149998</v>
      </c>
      <c r="K219" s="74">
        <f t="shared" si="37"/>
        <v>53.74995</v>
      </c>
    </row>
    <row r="220" spans="1:11" ht="12.75">
      <c r="A220" s="30" t="s">
        <v>62</v>
      </c>
      <c r="B220" s="31" t="s">
        <v>5</v>
      </c>
      <c r="C220" s="31" t="s">
        <v>37</v>
      </c>
      <c r="D220" s="31" t="s">
        <v>106</v>
      </c>
      <c r="E220" s="23">
        <v>842</v>
      </c>
      <c r="F220" s="32" t="s">
        <v>184</v>
      </c>
      <c r="G220" s="24" t="s">
        <v>61</v>
      </c>
      <c r="H220" s="33">
        <v>4000000</v>
      </c>
      <c r="I220" s="33">
        <v>4000000</v>
      </c>
      <c r="J220" s="33">
        <v>2149998</v>
      </c>
      <c r="K220" s="74">
        <f t="shared" si="37"/>
        <v>53.74995</v>
      </c>
    </row>
    <row r="221" spans="1:11" ht="24.75" customHeight="1">
      <c r="A221" s="15" t="s">
        <v>245</v>
      </c>
      <c r="B221" s="16" t="s">
        <v>4</v>
      </c>
      <c r="C221" s="16"/>
      <c r="D221" s="16"/>
      <c r="E221" s="23"/>
      <c r="F221" s="32"/>
      <c r="G221" s="24"/>
      <c r="H221" s="29">
        <f>H222+H235+H279+H284+H3153</f>
        <v>252270052.77</v>
      </c>
      <c r="I221" s="29">
        <f>I222+I235+I279+I284+I3153</f>
        <v>288942467.77000004</v>
      </c>
      <c r="J221" s="29">
        <f>J222+J235+J279+J284+J3153</f>
        <v>156657542.85999998</v>
      </c>
      <c r="K221" s="74">
        <f t="shared" si="37"/>
        <v>54.21755551167381</v>
      </c>
    </row>
    <row r="222" spans="1:11" ht="44.25" customHeight="1">
      <c r="A222" s="36" t="s">
        <v>108</v>
      </c>
      <c r="B222" s="54" t="s">
        <v>4</v>
      </c>
      <c r="C222" s="16" t="s">
        <v>37</v>
      </c>
      <c r="D222" s="16" t="s">
        <v>73</v>
      </c>
      <c r="E222" s="21"/>
      <c r="F222" s="28"/>
      <c r="G222" s="18"/>
      <c r="H222" s="29">
        <f>H223</f>
        <v>10126138</v>
      </c>
      <c r="I222" s="29">
        <f>I223</f>
        <v>10126138</v>
      </c>
      <c r="J222" s="29">
        <f>J223</f>
        <v>5194770.98</v>
      </c>
      <c r="K222" s="74">
        <f t="shared" si="37"/>
        <v>51.30061411369271</v>
      </c>
    </row>
    <row r="223" spans="1:11" ht="25.5">
      <c r="A223" s="26" t="s">
        <v>190</v>
      </c>
      <c r="B223" s="54" t="s">
        <v>4</v>
      </c>
      <c r="C223" s="16" t="s">
        <v>37</v>
      </c>
      <c r="D223" s="16" t="s">
        <v>73</v>
      </c>
      <c r="E223" s="21">
        <v>850</v>
      </c>
      <c r="F223" s="32"/>
      <c r="G223" s="18"/>
      <c r="H223" s="29">
        <f>H224+H227</f>
        <v>10126138</v>
      </c>
      <c r="I223" s="29">
        <f>I224+I227</f>
        <v>10126138</v>
      </c>
      <c r="J223" s="29">
        <f>J224+J227</f>
        <v>5194770.98</v>
      </c>
      <c r="K223" s="74">
        <f t="shared" si="37"/>
        <v>51.30061411369271</v>
      </c>
    </row>
    <row r="224" spans="1:11" ht="38.25">
      <c r="A224" s="30" t="s">
        <v>29</v>
      </c>
      <c r="B224" s="31" t="s">
        <v>4</v>
      </c>
      <c r="C224" s="31" t="s">
        <v>37</v>
      </c>
      <c r="D224" s="31" t="s">
        <v>73</v>
      </c>
      <c r="E224" s="23">
        <v>850</v>
      </c>
      <c r="F224" s="32" t="s">
        <v>136</v>
      </c>
      <c r="G224" s="24"/>
      <c r="H224" s="33">
        <f aca="true" t="shared" si="40" ref="H224:J225">H225</f>
        <v>1490849</v>
      </c>
      <c r="I224" s="33">
        <f t="shared" si="40"/>
        <v>1490849</v>
      </c>
      <c r="J224" s="33">
        <f t="shared" si="40"/>
        <v>538863.91</v>
      </c>
      <c r="K224" s="74">
        <f t="shared" si="37"/>
        <v>36.14476784704554</v>
      </c>
    </row>
    <row r="225" spans="1:11" ht="39" customHeight="1">
      <c r="A225" s="30" t="s">
        <v>27</v>
      </c>
      <c r="B225" s="31" t="s">
        <v>4</v>
      </c>
      <c r="C225" s="31" t="s">
        <v>37</v>
      </c>
      <c r="D225" s="31" t="s">
        <v>73</v>
      </c>
      <c r="E225" s="23">
        <v>850</v>
      </c>
      <c r="F225" s="32" t="s">
        <v>136</v>
      </c>
      <c r="G225" s="24" t="s">
        <v>9</v>
      </c>
      <c r="H225" s="33">
        <f t="shared" si="40"/>
        <v>1490849</v>
      </c>
      <c r="I225" s="33">
        <f t="shared" si="40"/>
        <v>1490849</v>
      </c>
      <c r="J225" s="33">
        <f t="shared" si="40"/>
        <v>538863.91</v>
      </c>
      <c r="K225" s="74">
        <f t="shared" si="37"/>
        <v>36.14476784704554</v>
      </c>
    </row>
    <row r="226" spans="1:11" ht="25.5">
      <c r="A226" s="30" t="s">
        <v>28</v>
      </c>
      <c r="B226" s="31" t="s">
        <v>4</v>
      </c>
      <c r="C226" s="31" t="s">
        <v>37</v>
      </c>
      <c r="D226" s="31" t="s">
        <v>73</v>
      </c>
      <c r="E226" s="23">
        <v>850</v>
      </c>
      <c r="F226" s="32" t="s">
        <v>136</v>
      </c>
      <c r="G226" s="24" t="s">
        <v>26</v>
      </c>
      <c r="H226" s="55">
        <v>1490849</v>
      </c>
      <c r="I226" s="55">
        <v>1490849</v>
      </c>
      <c r="J226" s="55">
        <v>538863.91</v>
      </c>
      <c r="K226" s="74">
        <f t="shared" si="37"/>
        <v>36.14476784704554</v>
      </c>
    </row>
    <row r="227" spans="1:11" ht="39" customHeight="1">
      <c r="A227" s="30" t="s">
        <v>157</v>
      </c>
      <c r="B227" s="31" t="s">
        <v>4</v>
      </c>
      <c r="C227" s="31" t="s">
        <v>37</v>
      </c>
      <c r="D227" s="31" t="s">
        <v>73</v>
      </c>
      <c r="E227" s="23">
        <v>850</v>
      </c>
      <c r="F227" s="32" t="s">
        <v>141</v>
      </c>
      <c r="G227" s="24"/>
      <c r="H227" s="33">
        <f>H228+H230+H232</f>
        <v>8635289</v>
      </c>
      <c r="I227" s="33">
        <f>I228+I230+I232</f>
        <v>8635289</v>
      </c>
      <c r="J227" s="33">
        <f>J228+J230+J232</f>
        <v>4655907.07</v>
      </c>
      <c r="K227" s="74">
        <f t="shared" si="37"/>
        <v>53.91721191960107</v>
      </c>
    </row>
    <row r="228" spans="1:11" ht="40.5" customHeight="1">
      <c r="A228" s="30" t="s">
        <v>27</v>
      </c>
      <c r="B228" s="31" t="s">
        <v>4</v>
      </c>
      <c r="C228" s="31" t="s">
        <v>37</v>
      </c>
      <c r="D228" s="31" t="s">
        <v>73</v>
      </c>
      <c r="E228" s="23">
        <v>850</v>
      </c>
      <c r="F228" s="32" t="s">
        <v>141</v>
      </c>
      <c r="G228" s="24" t="s">
        <v>9</v>
      </c>
      <c r="H228" s="33">
        <f>H229</f>
        <v>7577307</v>
      </c>
      <c r="I228" s="33">
        <f>I229</f>
        <v>7577307</v>
      </c>
      <c r="J228" s="33">
        <f>J229</f>
        <v>4096423.08</v>
      </c>
      <c r="K228" s="74">
        <f t="shared" si="37"/>
        <v>54.06172773519668</v>
      </c>
    </row>
    <row r="229" spans="1:11" ht="25.5">
      <c r="A229" s="30" t="s">
        <v>28</v>
      </c>
      <c r="B229" s="31" t="s">
        <v>4</v>
      </c>
      <c r="C229" s="31" t="s">
        <v>37</v>
      </c>
      <c r="D229" s="31" t="s">
        <v>73</v>
      </c>
      <c r="E229" s="23">
        <v>850</v>
      </c>
      <c r="F229" s="32" t="s">
        <v>141</v>
      </c>
      <c r="G229" s="24" t="s">
        <v>26</v>
      </c>
      <c r="H229" s="33">
        <v>7577307</v>
      </c>
      <c r="I229" s="33">
        <v>7577307</v>
      </c>
      <c r="J229" s="33">
        <v>4096423.08</v>
      </c>
      <c r="K229" s="74">
        <f t="shared" si="37"/>
        <v>54.06172773519668</v>
      </c>
    </row>
    <row r="230" spans="1:11" ht="25.5">
      <c r="A230" s="30" t="s">
        <v>112</v>
      </c>
      <c r="B230" s="31" t="s">
        <v>4</v>
      </c>
      <c r="C230" s="31" t="s">
        <v>37</v>
      </c>
      <c r="D230" s="31" t="s">
        <v>73</v>
      </c>
      <c r="E230" s="23">
        <v>850</v>
      </c>
      <c r="F230" s="32" t="s">
        <v>141</v>
      </c>
      <c r="G230" s="24" t="s">
        <v>10</v>
      </c>
      <c r="H230" s="33">
        <f>H231</f>
        <v>997000</v>
      </c>
      <c r="I230" s="33">
        <f>I231</f>
        <v>997000</v>
      </c>
      <c r="J230" s="33">
        <f>J231</f>
        <v>543155.13</v>
      </c>
      <c r="K230" s="74">
        <f t="shared" si="37"/>
        <v>54.47894984954864</v>
      </c>
    </row>
    <row r="231" spans="1:11" ht="25.5">
      <c r="A231" s="30" t="s">
        <v>113</v>
      </c>
      <c r="B231" s="31" t="s">
        <v>4</v>
      </c>
      <c r="C231" s="31" t="s">
        <v>37</v>
      </c>
      <c r="D231" s="31" t="s">
        <v>73</v>
      </c>
      <c r="E231" s="23">
        <v>850</v>
      </c>
      <c r="F231" s="32" t="s">
        <v>141</v>
      </c>
      <c r="G231" s="24" t="s">
        <v>13</v>
      </c>
      <c r="H231" s="33">
        <v>997000</v>
      </c>
      <c r="I231" s="33">
        <v>997000</v>
      </c>
      <c r="J231" s="33">
        <v>543155.13</v>
      </c>
      <c r="K231" s="74">
        <f t="shared" si="37"/>
        <v>54.47894984954864</v>
      </c>
    </row>
    <row r="232" spans="1:11" ht="12.75">
      <c r="A232" s="30" t="s">
        <v>11</v>
      </c>
      <c r="B232" s="31" t="s">
        <v>4</v>
      </c>
      <c r="C232" s="31" t="s">
        <v>37</v>
      </c>
      <c r="D232" s="31" t="s">
        <v>73</v>
      </c>
      <c r="E232" s="23">
        <v>850</v>
      </c>
      <c r="F232" s="32" t="s">
        <v>141</v>
      </c>
      <c r="G232" s="24" t="s">
        <v>12</v>
      </c>
      <c r="H232" s="33">
        <f>H234+H233</f>
        <v>60982</v>
      </c>
      <c r="I232" s="33">
        <f>I234+I233</f>
        <v>60982</v>
      </c>
      <c r="J232" s="33">
        <f>J234+J233</f>
        <v>16328.86</v>
      </c>
      <c r="K232" s="74">
        <f t="shared" si="37"/>
        <v>26.776524220261717</v>
      </c>
    </row>
    <row r="233" spans="1:11" ht="12.75">
      <c r="A233" s="30" t="s">
        <v>194</v>
      </c>
      <c r="B233" s="31" t="s">
        <v>4</v>
      </c>
      <c r="C233" s="31" t="s">
        <v>37</v>
      </c>
      <c r="D233" s="31" t="s">
        <v>73</v>
      </c>
      <c r="E233" s="23">
        <v>850</v>
      </c>
      <c r="F233" s="32" t="s">
        <v>141</v>
      </c>
      <c r="G233" s="24" t="s">
        <v>193</v>
      </c>
      <c r="H233" s="33">
        <v>2800</v>
      </c>
      <c r="I233" s="33">
        <v>2800</v>
      </c>
      <c r="J233" s="33">
        <v>0</v>
      </c>
      <c r="K233" s="74">
        <f t="shared" si="37"/>
        <v>0</v>
      </c>
    </row>
    <row r="234" spans="1:11" ht="12.75">
      <c r="A234" s="30" t="s">
        <v>53</v>
      </c>
      <c r="B234" s="31" t="s">
        <v>4</v>
      </c>
      <c r="C234" s="31" t="s">
        <v>37</v>
      </c>
      <c r="D234" s="31" t="s">
        <v>73</v>
      </c>
      <c r="E234" s="23">
        <v>850</v>
      </c>
      <c r="F234" s="32" t="s">
        <v>141</v>
      </c>
      <c r="G234" s="24" t="s">
        <v>52</v>
      </c>
      <c r="H234" s="33">
        <v>58182</v>
      </c>
      <c r="I234" s="33">
        <v>58182</v>
      </c>
      <c r="J234" s="33">
        <v>16328.86</v>
      </c>
      <c r="K234" s="74">
        <f t="shared" si="37"/>
        <v>28.065140421436187</v>
      </c>
    </row>
    <row r="235" spans="1:11" ht="51" customHeight="1">
      <c r="A235" s="36" t="s">
        <v>82</v>
      </c>
      <c r="B235" s="54" t="s">
        <v>4</v>
      </c>
      <c r="C235" s="16" t="s">
        <v>37</v>
      </c>
      <c r="D235" s="16" t="s">
        <v>81</v>
      </c>
      <c r="E235" s="21"/>
      <c r="F235" s="28"/>
      <c r="G235" s="18"/>
      <c r="H235" s="29">
        <f>H236</f>
        <v>231499590.84</v>
      </c>
      <c r="I235" s="29">
        <f>I236</f>
        <v>277591249.77000004</v>
      </c>
      <c r="J235" s="29">
        <f>J236</f>
        <v>151462771.88</v>
      </c>
      <c r="K235" s="74">
        <f t="shared" si="37"/>
        <v>54.563237135714985</v>
      </c>
    </row>
    <row r="236" spans="1:11" ht="25.5" customHeight="1">
      <c r="A236" s="26" t="s">
        <v>190</v>
      </c>
      <c r="B236" s="54" t="s">
        <v>4</v>
      </c>
      <c r="C236" s="16" t="s">
        <v>37</v>
      </c>
      <c r="D236" s="16" t="s">
        <v>81</v>
      </c>
      <c r="E236" s="21">
        <v>850</v>
      </c>
      <c r="F236" s="28"/>
      <c r="G236" s="18"/>
      <c r="H236" s="29">
        <f>H255+H258+H249+H261+H264+H267+H270+H273+H237+H243+H240+H246+H252+H276</f>
        <v>231499590.84</v>
      </c>
      <c r="I236" s="29">
        <f>I255+I258+I249+I261+I264+I267+I270+I273+I237+I243+I240+I246+I252+I276</f>
        <v>277591249.77000004</v>
      </c>
      <c r="J236" s="29">
        <f>J255+J258+J249+J261+J264+J267+J270+J273+J237+J243+J240+J246+J252+J276</f>
        <v>151462771.88</v>
      </c>
      <c r="K236" s="74">
        <f t="shared" si="37"/>
        <v>54.563237135714985</v>
      </c>
    </row>
    <row r="237" spans="1:11" ht="64.5" customHeight="1">
      <c r="A237" s="67" t="s">
        <v>221</v>
      </c>
      <c r="B237" s="31" t="s">
        <v>4</v>
      </c>
      <c r="C237" s="31" t="s">
        <v>37</v>
      </c>
      <c r="D237" s="31" t="s">
        <v>81</v>
      </c>
      <c r="E237" s="23">
        <v>850</v>
      </c>
      <c r="F237" s="32" t="s">
        <v>222</v>
      </c>
      <c r="G237" s="24"/>
      <c r="H237" s="33">
        <f aca="true" t="shared" si="41" ref="H237:J238">H238</f>
        <v>101484810</v>
      </c>
      <c r="I237" s="33">
        <f t="shared" si="41"/>
        <v>129877303</v>
      </c>
      <c r="J237" s="33">
        <f t="shared" si="41"/>
        <v>70322712.46</v>
      </c>
      <c r="K237" s="74">
        <f t="shared" si="37"/>
        <v>54.14549797049604</v>
      </c>
    </row>
    <row r="238" spans="1:11" ht="27.75" customHeight="1">
      <c r="A238" s="67" t="s">
        <v>49</v>
      </c>
      <c r="B238" s="31" t="s">
        <v>4</v>
      </c>
      <c r="C238" s="31" t="s">
        <v>37</v>
      </c>
      <c r="D238" s="31" t="s">
        <v>81</v>
      </c>
      <c r="E238" s="23">
        <v>850</v>
      </c>
      <c r="F238" s="32" t="s">
        <v>222</v>
      </c>
      <c r="G238" s="24" t="s">
        <v>16</v>
      </c>
      <c r="H238" s="33">
        <f t="shared" si="41"/>
        <v>101484810</v>
      </c>
      <c r="I238" s="33">
        <f t="shared" si="41"/>
        <v>129877303</v>
      </c>
      <c r="J238" s="33">
        <f t="shared" si="41"/>
        <v>70322712.46</v>
      </c>
      <c r="K238" s="74">
        <f t="shared" si="37"/>
        <v>54.14549797049604</v>
      </c>
    </row>
    <row r="239" spans="1:11" ht="16.5" customHeight="1">
      <c r="A239" s="67" t="s">
        <v>55</v>
      </c>
      <c r="B239" s="31" t="s">
        <v>4</v>
      </c>
      <c r="C239" s="31" t="s">
        <v>37</v>
      </c>
      <c r="D239" s="31" t="s">
        <v>81</v>
      </c>
      <c r="E239" s="23">
        <v>850</v>
      </c>
      <c r="F239" s="32" t="s">
        <v>222</v>
      </c>
      <c r="G239" s="24" t="s">
        <v>54</v>
      </c>
      <c r="H239" s="68">
        <v>101484810</v>
      </c>
      <c r="I239" s="68">
        <v>129877303</v>
      </c>
      <c r="J239" s="68">
        <v>70322712.46</v>
      </c>
      <c r="K239" s="74">
        <f t="shared" si="37"/>
        <v>54.14549797049604</v>
      </c>
    </row>
    <row r="240" spans="1:11" ht="175.5" customHeight="1">
      <c r="A240" s="67" t="s">
        <v>219</v>
      </c>
      <c r="B240" s="31" t="s">
        <v>4</v>
      </c>
      <c r="C240" s="31" t="s">
        <v>37</v>
      </c>
      <c r="D240" s="31" t="s">
        <v>81</v>
      </c>
      <c r="E240" s="23">
        <v>850</v>
      </c>
      <c r="F240" s="32" t="s">
        <v>220</v>
      </c>
      <c r="G240" s="24"/>
      <c r="H240" s="33">
        <f aca="true" t="shared" si="42" ref="H240:J241">H241</f>
        <v>47352493</v>
      </c>
      <c r="I240" s="33">
        <f t="shared" si="42"/>
        <v>47352493</v>
      </c>
      <c r="J240" s="33">
        <f t="shared" si="42"/>
        <v>24930550.54</v>
      </c>
      <c r="K240" s="74">
        <f t="shared" si="37"/>
        <v>52.64886590025999</v>
      </c>
    </row>
    <row r="241" spans="1:11" ht="29.25" customHeight="1">
      <c r="A241" s="67" t="s">
        <v>49</v>
      </c>
      <c r="B241" s="31" t="s">
        <v>4</v>
      </c>
      <c r="C241" s="31" t="s">
        <v>37</v>
      </c>
      <c r="D241" s="31" t="s">
        <v>81</v>
      </c>
      <c r="E241" s="23">
        <v>850</v>
      </c>
      <c r="F241" s="32" t="s">
        <v>220</v>
      </c>
      <c r="G241" s="24" t="s">
        <v>16</v>
      </c>
      <c r="H241" s="33">
        <f t="shared" si="42"/>
        <v>47352493</v>
      </c>
      <c r="I241" s="33">
        <f t="shared" si="42"/>
        <v>47352493</v>
      </c>
      <c r="J241" s="33">
        <f t="shared" si="42"/>
        <v>24930550.54</v>
      </c>
      <c r="K241" s="74">
        <f t="shared" si="37"/>
        <v>52.64886590025999</v>
      </c>
    </row>
    <row r="242" spans="1:11" ht="16.5" customHeight="1">
      <c r="A242" s="67" t="s">
        <v>55</v>
      </c>
      <c r="B242" s="31" t="s">
        <v>4</v>
      </c>
      <c r="C242" s="31" t="s">
        <v>37</v>
      </c>
      <c r="D242" s="31" t="s">
        <v>81</v>
      </c>
      <c r="E242" s="23">
        <v>850</v>
      </c>
      <c r="F242" s="32" t="s">
        <v>220</v>
      </c>
      <c r="G242" s="24" t="s">
        <v>54</v>
      </c>
      <c r="H242" s="33">
        <v>47352493</v>
      </c>
      <c r="I242" s="33">
        <v>47352493</v>
      </c>
      <c r="J242" s="33">
        <v>24930550.54</v>
      </c>
      <c r="K242" s="74">
        <f t="shared" si="37"/>
        <v>52.64886590025999</v>
      </c>
    </row>
    <row r="243" spans="1:11" ht="76.5" customHeight="1">
      <c r="A243" s="67" t="s">
        <v>223</v>
      </c>
      <c r="B243" s="31" t="s">
        <v>4</v>
      </c>
      <c r="C243" s="31" t="s">
        <v>37</v>
      </c>
      <c r="D243" s="31" t="s">
        <v>81</v>
      </c>
      <c r="E243" s="23">
        <v>850</v>
      </c>
      <c r="F243" s="32" t="s">
        <v>224</v>
      </c>
      <c r="G243" s="24"/>
      <c r="H243" s="33">
        <f aca="true" t="shared" si="43" ref="H243:J244">H244</f>
        <v>2120400</v>
      </c>
      <c r="I243" s="33">
        <f t="shared" si="43"/>
        <v>2120400</v>
      </c>
      <c r="J243" s="33">
        <f t="shared" si="43"/>
        <v>827500</v>
      </c>
      <c r="K243" s="74">
        <f t="shared" si="37"/>
        <v>39.02565553669119</v>
      </c>
    </row>
    <row r="244" spans="1:11" ht="27.75" customHeight="1">
      <c r="A244" s="67" t="s">
        <v>49</v>
      </c>
      <c r="B244" s="31" t="s">
        <v>4</v>
      </c>
      <c r="C244" s="31" t="s">
        <v>37</v>
      </c>
      <c r="D244" s="31" t="s">
        <v>81</v>
      </c>
      <c r="E244" s="23">
        <v>850</v>
      </c>
      <c r="F244" s="32" t="s">
        <v>224</v>
      </c>
      <c r="G244" s="24" t="s">
        <v>16</v>
      </c>
      <c r="H244" s="33">
        <f t="shared" si="43"/>
        <v>2120400</v>
      </c>
      <c r="I244" s="33">
        <f t="shared" si="43"/>
        <v>2120400</v>
      </c>
      <c r="J244" s="33">
        <f t="shared" si="43"/>
        <v>827500</v>
      </c>
      <c r="K244" s="74">
        <f t="shared" si="37"/>
        <v>39.02565553669119</v>
      </c>
    </row>
    <row r="245" spans="1:11" ht="16.5" customHeight="1">
      <c r="A245" s="67" t="s">
        <v>55</v>
      </c>
      <c r="B245" s="31" t="s">
        <v>4</v>
      </c>
      <c r="C245" s="31" t="s">
        <v>37</v>
      </c>
      <c r="D245" s="31" t="s">
        <v>81</v>
      </c>
      <c r="E245" s="23">
        <v>850</v>
      </c>
      <c r="F245" s="32" t="s">
        <v>224</v>
      </c>
      <c r="G245" s="24" t="s">
        <v>54</v>
      </c>
      <c r="H245" s="68">
        <v>2120400</v>
      </c>
      <c r="I245" s="68">
        <v>2120400</v>
      </c>
      <c r="J245" s="68">
        <v>827500</v>
      </c>
      <c r="K245" s="74">
        <f t="shared" si="37"/>
        <v>39.02565553669119</v>
      </c>
    </row>
    <row r="246" spans="1:11" ht="74.25" customHeight="1">
      <c r="A246" s="67" t="s">
        <v>223</v>
      </c>
      <c r="B246" s="31" t="s">
        <v>4</v>
      </c>
      <c r="C246" s="31" t="s">
        <v>37</v>
      </c>
      <c r="D246" s="31" t="s">
        <v>81</v>
      </c>
      <c r="E246" s="23">
        <v>850</v>
      </c>
      <c r="F246" s="69" t="s">
        <v>224</v>
      </c>
      <c r="G246" s="24"/>
      <c r="H246" s="33">
        <f>H247</f>
        <v>1100400</v>
      </c>
      <c r="I246" s="33">
        <f>I247</f>
        <v>1100400</v>
      </c>
      <c r="J246" s="33">
        <f aca="true" t="shared" si="44" ref="H246:J247">J247</f>
        <v>476000</v>
      </c>
      <c r="K246" s="74">
        <f t="shared" si="37"/>
        <v>43.25699745547074</v>
      </c>
    </row>
    <row r="247" spans="1:11" ht="24.75" customHeight="1">
      <c r="A247" s="30" t="s">
        <v>20</v>
      </c>
      <c r="B247" s="31" t="s">
        <v>4</v>
      </c>
      <c r="C247" s="31" t="s">
        <v>37</v>
      </c>
      <c r="D247" s="31" t="s">
        <v>81</v>
      </c>
      <c r="E247" s="23">
        <v>850</v>
      </c>
      <c r="F247" s="69" t="s">
        <v>224</v>
      </c>
      <c r="G247" s="24" t="s">
        <v>19</v>
      </c>
      <c r="H247" s="33">
        <f t="shared" si="44"/>
        <v>1100400</v>
      </c>
      <c r="I247" s="33">
        <f t="shared" si="44"/>
        <v>1100400</v>
      </c>
      <c r="J247" s="33">
        <f t="shared" si="44"/>
        <v>476000</v>
      </c>
      <c r="K247" s="74">
        <f t="shared" si="37"/>
        <v>43.25699745547074</v>
      </c>
    </row>
    <row r="248" spans="1:11" ht="45" customHeight="1">
      <c r="A248" s="30" t="s">
        <v>59</v>
      </c>
      <c r="B248" s="31" t="s">
        <v>4</v>
      </c>
      <c r="C248" s="31" t="s">
        <v>37</v>
      </c>
      <c r="D248" s="31" t="s">
        <v>81</v>
      </c>
      <c r="E248" s="23">
        <v>850</v>
      </c>
      <c r="F248" s="69" t="s">
        <v>224</v>
      </c>
      <c r="G248" s="24" t="s">
        <v>60</v>
      </c>
      <c r="H248" s="33">
        <v>1100400</v>
      </c>
      <c r="I248" s="33">
        <v>1100400</v>
      </c>
      <c r="J248" s="33">
        <v>476000</v>
      </c>
      <c r="K248" s="74">
        <f t="shared" si="37"/>
        <v>43.25699745547074</v>
      </c>
    </row>
    <row r="249" spans="1:11" ht="63.75">
      <c r="A249" s="30" t="s">
        <v>40</v>
      </c>
      <c r="B249" s="31" t="s">
        <v>4</v>
      </c>
      <c r="C249" s="31" t="s">
        <v>37</v>
      </c>
      <c r="D249" s="31" t="s">
        <v>81</v>
      </c>
      <c r="E249" s="23">
        <v>850</v>
      </c>
      <c r="F249" s="32" t="s">
        <v>72</v>
      </c>
      <c r="G249" s="24"/>
      <c r="H249" s="33">
        <f aca="true" t="shared" si="45" ref="H249:J250">H250</f>
        <v>2177952</v>
      </c>
      <c r="I249" s="33">
        <f t="shared" si="45"/>
        <v>2177952</v>
      </c>
      <c r="J249" s="33">
        <f t="shared" si="45"/>
        <v>1184537.5</v>
      </c>
      <c r="K249" s="74">
        <f t="shared" si="37"/>
        <v>54.38767704706072</v>
      </c>
    </row>
    <row r="250" spans="1:11" ht="25.5">
      <c r="A250" s="30" t="s">
        <v>20</v>
      </c>
      <c r="B250" s="31" t="s">
        <v>4</v>
      </c>
      <c r="C250" s="31" t="s">
        <v>37</v>
      </c>
      <c r="D250" s="31" t="s">
        <v>81</v>
      </c>
      <c r="E250" s="23">
        <v>850</v>
      </c>
      <c r="F250" s="32" t="s">
        <v>72</v>
      </c>
      <c r="G250" s="24" t="s">
        <v>19</v>
      </c>
      <c r="H250" s="33">
        <f t="shared" si="45"/>
        <v>2177952</v>
      </c>
      <c r="I250" s="33">
        <f t="shared" si="45"/>
        <v>2177952</v>
      </c>
      <c r="J250" s="33">
        <f t="shared" si="45"/>
        <v>1184537.5</v>
      </c>
      <c r="K250" s="74">
        <f t="shared" si="37"/>
        <v>54.38767704706072</v>
      </c>
    </row>
    <row r="251" spans="1:11" ht="38.25">
      <c r="A251" s="30" t="s">
        <v>59</v>
      </c>
      <c r="B251" s="31" t="s">
        <v>4</v>
      </c>
      <c r="C251" s="31" t="s">
        <v>37</v>
      </c>
      <c r="D251" s="31" t="s">
        <v>81</v>
      </c>
      <c r="E251" s="23">
        <v>850</v>
      </c>
      <c r="F251" s="32" t="s">
        <v>72</v>
      </c>
      <c r="G251" s="24" t="s">
        <v>60</v>
      </c>
      <c r="H251" s="33">
        <v>2177952</v>
      </c>
      <c r="I251" s="33">
        <v>2177952</v>
      </c>
      <c r="J251" s="33">
        <v>1184537.5</v>
      </c>
      <c r="K251" s="74">
        <f t="shared" si="37"/>
        <v>54.38767704706072</v>
      </c>
    </row>
    <row r="252" spans="1:11" ht="63.75">
      <c r="A252" s="30" t="s">
        <v>235</v>
      </c>
      <c r="B252" s="31" t="s">
        <v>4</v>
      </c>
      <c r="C252" s="31" t="s">
        <v>37</v>
      </c>
      <c r="D252" s="31" t="s">
        <v>81</v>
      </c>
      <c r="E252" s="23">
        <v>850</v>
      </c>
      <c r="F252" s="32" t="s">
        <v>236</v>
      </c>
      <c r="G252" s="24"/>
      <c r="H252" s="33">
        <f aca="true" t="shared" si="46" ref="H252:J253">H253</f>
        <v>14217840</v>
      </c>
      <c r="I252" s="33">
        <f t="shared" si="46"/>
        <v>14217840</v>
      </c>
      <c r="J252" s="33">
        <f t="shared" si="46"/>
        <v>9003330</v>
      </c>
      <c r="K252" s="74">
        <f t="shared" si="37"/>
        <v>63.324175824175825</v>
      </c>
    </row>
    <row r="253" spans="1:11" ht="38.25">
      <c r="A253" s="30" t="s">
        <v>49</v>
      </c>
      <c r="B253" s="31" t="s">
        <v>4</v>
      </c>
      <c r="C253" s="31" t="s">
        <v>37</v>
      </c>
      <c r="D253" s="31" t="s">
        <v>81</v>
      </c>
      <c r="E253" s="23">
        <v>850</v>
      </c>
      <c r="F253" s="32" t="s">
        <v>236</v>
      </c>
      <c r="G253" s="24" t="s">
        <v>16</v>
      </c>
      <c r="H253" s="33">
        <f t="shared" si="46"/>
        <v>14217840</v>
      </c>
      <c r="I253" s="33">
        <f t="shared" si="46"/>
        <v>14217840</v>
      </c>
      <c r="J253" s="33">
        <f t="shared" si="46"/>
        <v>9003330</v>
      </c>
      <c r="K253" s="74">
        <f t="shared" si="37"/>
        <v>63.324175824175825</v>
      </c>
    </row>
    <row r="254" spans="1:11" ht="12.75">
      <c r="A254" s="30" t="s">
        <v>55</v>
      </c>
      <c r="B254" s="31" t="s">
        <v>4</v>
      </c>
      <c r="C254" s="31" t="s">
        <v>37</v>
      </c>
      <c r="D254" s="31" t="s">
        <v>81</v>
      </c>
      <c r="E254" s="23">
        <v>850</v>
      </c>
      <c r="F254" s="32" t="s">
        <v>236</v>
      </c>
      <c r="G254" s="24" t="s">
        <v>54</v>
      </c>
      <c r="H254" s="55">
        <v>14217840</v>
      </c>
      <c r="I254" s="55">
        <v>14217840</v>
      </c>
      <c r="J254" s="55">
        <v>9003330</v>
      </c>
      <c r="K254" s="74">
        <f t="shared" si="37"/>
        <v>63.324175824175825</v>
      </c>
    </row>
    <row r="255" spans="1:11" ht="25.5">
      <c r="A255" s="30" t="s">
        <v>165</v>
      </c>
      <c r="B255" s="31" t="s">
        <v>4</v>
      </c>
      <c r="C255" s="31" t="s">
        <v>37</v>
      </c>
      <c r="D255" s="31" t="s">
        <v>81</v>
      </c>
      <c r="E255" s="23">
        <v>850</v>
      </c>
      <c r="F255" s="32" t="s">
        <v>158</v>
      </c>
      <c r="G255" s="24"/>
      <c r="H255" s="33">
        <f aca="true" t="shared" si="47" ref="H255:J256">H256</f>
        <v>7950000</v>
      </c>
      <c r="I255" s="33">
        <f t="shared" si="47"/>
        <v>7950000</v>
      </c>
      <c r="J255" s="33">
        <f t="shared" si="47"/>
        <v>6537741.29</v>
      </c>
      <c r="K255" s="74">
        <f t="shared" si="37"/>
        <v>82.23573949685535</v>
      </c>
    </row>
    <row r="256" spans="1:11" ht="41.25" customHeight="1">
      <c r="A256" s="35" t="s">
        <v>49</v>
      </c>
      <c r="B256" s="31" t="s">
        <v>4</v>
      </c>
      <c r="C256" s="31" t="s">
        <v>37</v>
      </c>
      <c r="D256" s="31" t="s">
        <v>81</v>
      </c>
      <c r="E256" s="23">
        <v>850</v>
      </c>
      <c r="F256" s="32" t="s">
        <v>158</v>
      </c>
      <c r="G256" s="24" t="s">
        <v>16</v>
      </c>
      <c r="H256" s="33">
        <f t="shared" si="47"/>
        <v>7950000</v>
      </c>
      <c r="I256" s="33">
        <f t="shared" si="47"/>
        <v>7950000</v>
      </c>
      <c r="J256" s="33">
        <f t="shared" si="47"/>
        <v>6537741.29</v>
      </c>
      <c r="K256" s="74">
        <f t="shared" si="37"/>
        <v>82.23573949685535</v>
      </c>
    </row>
    <row r="257" spans="1:11" ht="15.75" customHeight="1">
      <c r="A257" s="35" t="s">
        <v>55</v>
      </c>
      <c r="B257" s="31" t="s">
        <v>4</v>
      </c>
      <c r="C257" s="31" t="s">
        <v>37</v>
      </c>
      <c r="D257" s="31" t="s">
        <v>81</v>
      </c>
      <c r="E257" s="23">
        <v>850</v>
      </c>
      <c r="F257" s="32" t="s">
        <v>158</v>
      </c>
      <c r="G257" s="24" t="s">
        <v>54</v>
      </c>
      <c r="H257" s="33">
        <v>7950000</v>
      </c>
      <c r="I257" s="33">
        <v>7950000</v>
      </c>
      <c r="J257" s="33">
        <v>6537741.29</v>
      </c>
      <c r="K257" s="74">
        <f t="shared" si="37"/>
        <v>82.23573949685535</v>
      </c>
    </row>
    <row r="258" spans="1:11" ht="12.75">
      <c r="A258" s="30" t="s">
        <v>34</v>
      </c>
      <c r="B258" s="31" t="s">
        <v>4</v>
      </c>
      <c r="C258" s="31" t="s">
        <v>37</v>
      </c>
      <c r="D258" s="31" t="s">
        <v>81</v>
      </c>
      <c r="E258" s="23">
        <v>850</v>
      </c>
      <c r="F258" s="32" t="s">
        <v>159</v>
      </c>
      <c r="G258" s="24"/>
      <c r="H258" s="33">
        <f aca="true" t="shared" si="48" ref="H258:J259">H259</f>
        <v>36997660.53</v>
      </c>
      <c r="I258" s="33">
        <f t="shared" si="48"/>
        <v>36997660.53</v>
      </c>
      <c r="J258" s="33">
        <f t="shared" si="48"/>
        <v>21791523.32</v>
      </c>
      <c r="K258" s="74">
        <f t="shared" si="37"/>
        <v>58.899733139423994</v>
      </c>
    </row>
    <row r="259" spans="1:11" ht="36.75" customHeight="1">
      <c r="A259" s="35" t="s">
        <v>49</v>
      </c>
      <c r="B259" s="31" t="s">
        <v>4</v>
      </c>
      <c r="C259" s="31" t="s">
        <v>37</v>
      </c>
      <c r="D259" s="31" t="s">
        <v>81</v>
      </c>
      <c r="E259" s="23">
        <v>850</v>
      </c>
      <c r="F259" s="32" t="s">
        <v>159</v>
      </c>
      <c r="G259" s="24" t="s">
        <v>16</v>
      </c>
      <c r="H259" s="33">
        <f>H260</f>
        <v>36997660.53</v>
      </c>
      <c r="I259" s="33">
        <f>I260</f>
        <v>36997660.53</v>
      </c>
      <c r="J259" s="33">
        <f t="shared" si="48"/>
        <v>21791523.32</v>
      </c>
      <c r="K259" s="74">
        <f t="shared" si="37"/>
        <v>58.899733139423994</v>
      </c>
    </row>
    <row r="260" spans="1:11" ht="22.5" customHeight="1">
      <c r="A260" s="35" t="s">
        <v>55</v>
      </c>
      <c r="B260" s="31" t="s">
        <v>4</v>
      </c>
      <c r="C260" s="31" t="s">
        <v>37</v>
      </c>
      <c r="D260" s="31" t="s">
        <v>81</v>
      </c>
      <c r="E260" s="23">
        <v>850</v>
      </c>
      <c r="F260" s="32" t="s">
        <v>159</v>
      </c>
      <c r="G260" s="24" t="s">
        <v>54</v>
      </c>
      <c r="H260" s="33">
        <v>36997660.53</v>
      </c>
      <c r="I260" s="33">
        <v>36997660.53</v>
      </c>
      <c r="J260" s="33">
        <v>21791523.32</v>
      </c>
      <c r="K260" s="74">
        <f t="shared" si="37"/>
        <v>58.899733139423994</v>
      </c>
    </row>
    <row r="261" spans="1:11" ht="26.25" customHeight="1">
      <c r="A261" s="30" t="s">
        <v>31</v>
      </c>
      <c r="B261" s="31" t="s">
        <v>4</v>
      </c>
      <c r="C261" s="31" t="s">
        <v>37</v>
      </c>
      <c r="D261" s="31" t="s">
        <v>81</v>
      </c>
      <c r="E261" s="23">
        <v>850</v>
      </c>
      <c r="F261" s="32" t="s">
        <v>138</v>
      </c>
      <c r="G261" s="24"/>
      <c r="H261" s="33">
        <f aca="true" t="shared" si="49" ref="H261:J262">H262</f>
        <v>4230000</v>
      </c>
      <c r="I261" s="33">
        <f t="shared" si="49"/>
        <v>14237825.93</v>
      </c>
      <c r="J261" s="33">
        <f t="shared" si="49"/>
        <v>7287631.82</v>
      </c>
      <c r="K261" s="74">
        <f t="shared" si="37"/>
        <v>51.185004338650465</v>
      </c>
    </row>
    <row r="262" spans="1:11" ht="39" customHeight="1">
      <c r="A262" s="35" t="s">
        <v>49</v>
      </c>
      <c r="B262" s="31" t="s">
        <v>4</v>
      </c>
      <c r="C262" s="31" t="s">
        <v>37</v>
      </c>
      <c r="D262" s="31" t="s">
        <v>81</v>
      </c>
      <c r="E262" s="23">
        <v>850</v>
      </c>
      <c r="F262" s="32" t="s">
        <v>138</v>
      </c>
      <c r="G262" s="24" t="s">
        <v>16</v>
      </c>
      <c r="H262" s="33">
        <f t="shared" si="49"/>
        <v>4230000</v>
      </c>
      <c r="I262" s="33">
        <f t="shared" si="49"/>
        <v>14237825.93</v>
      </c>
      <c r="J262" s="33">
        <f t="shared" si="49"/>
        <v>7287631.82</v>
      </c>
      <c r="K262" s="74">
        <f t="shared" si="37"/>
        <v>51.185004338650465</v>
      </c>
    </row>
    <row r="263" spans="1:11" ht="20.25" customHeight="1">
      <c r="A263" s="35" t="s">
        <v>55</v>
      </c>
      <c r="B263" s="31" t="s">
        <v>4</v>
      </c>
      <c r="C263" s="31" t="s">
        <v>37</v>
      </c>
      <c r="D263" s="31" t="s">
        <v>81</v>
      </c>
      <c r="E263" s="23">
        <v>850</v>
      </c>
      <c r="F263" s="32" t="s">
        <v>138</v>
      </c>
      <c r="G263" s="24" t="s">
        <v>54</v>
      </c>
      <c r="H263" s="33">
        <v>4230000</v>
      </c>
      <c r="I263" s="33">
        <v>14237825.93</v>
      </c>
      <c r="J263" s="33">
        <v>7287631.82</v>
      </c>
      <c r="K263" s="74">
        <f t="shared" si="37"/>
        <v>51.185004338650465</v>
      </c>
    </row>
    <row r="264" spans="1:11" ht="38.25">
      <c r="A264" s="30" t="s">
        <v>247</v>
      </c>
      <c r="B264" s="31" t="s">
        <v>4</v>
      </c>
      <c r="C264" s="31" t="s">
        <v>37</v>
      </c>
      <c r="D264" s="31" t="s">
        <v>81</v>
      </c>
      <c r="E264" s="23">
        <v>850</v>
      </c>
      <c r="F264" s="32" t="s">
        <v>228</v>
      </c>
      <c r="G264" s="24"/>
      <c r="H264" s="33">
        <f aca="true" t="shared" si="50" ref="H264:J274">H265</f>
        <v>1517567.78</v>
      </c>
      <c r="I264" s="33">
        <f t="shared" si="50"/>
        <v>1517567.78</v>
      </c>
      <c r="J264" s="33">
        <f t="shared" si="50"/>
        <v>987865.96</v>
      </c>
      <c r="K264" s="74">
        <f t="shared" si="37"/>
        <v>65.09534355032234</v>
      </c>
    </row>
    <row r="265" spans="1:11" ht="38.25">
      <c r="A265" s="30" t="s">
        <v>49</v>
      </c>
      <c r="B265" s="31" t="s">
        <v>4</v>
      </c>
      <c r="C265" s="31" t="s">
        <v>37</v>
      </c>
      <c r="D265" s="31" t="s">
        <v>81</v>
      </c>
      <c r="E265" s="23">
        <v>850</v>
      </c>
      <c r="F265" s="32" t="s">
        <v>228</v>
      </c>
      <c r="G265" s="24" t="s">
        <v>16</v>
      </c>
      <c r="H265" s="33">
        <f t="shared" si="50"/>
        <v>1517567.78</v>
      </c>
      <c r="I265" s="33">
        <f t="shared" si="50"/>
        <v>1517567.78</v>
      </c>
      <c r="J265" s="33">
        <f t="shared" si="50"/>
        <v>987865.96</v>
      </c>
      <c r="K265" s="74">
        <f t="shared" si="37"/>
        <v>65.09534355032234</v>
      </c>
    </row>
    <row r="266" spans="1:11" ht="12.75">
      <c r="A266" s="30" t="s">
        <v>55</v>
      </c>
      <c r="B266" s="31" t="s">
        <v>4</v>
      </c>
      <c r="C266" s="31" t="s">
        <v>37</v>
      </c>
      <c r="D266" s="31" t="s">
        <v>81</v>
      </c>
      <c r="E266" s="23">
        <v>850</v>
      </c>
      <c r="F266" s="32" t="s">
        <v>228</v>
      </c>
      <c r="G266" s="24" t="s">
        <v>54</v>
      </c>
      <c r="H266" s="33">
        <v>1517567.78</v>
      </c>
      <c r="I266" s="33">
        <v>1517567.78</v>
      </c>
      <c r="J266" s="33">
        <v>987865.96</v>
      </c>
      <c r="K266" s="74">
        <f t="shared" si="37"/>
        <v>65.09534355032234</v>
      </c>
    </row>
    <row r="267" spans="1:11" ht="25.5" customHeight="1">
      <c r="A267" s="30" t="s">
        <v>215</v>
      </c>
      <c r="B267" s="31" t="s">
        <v>4</v>
      </c>
      <c r="C267" s="31" t="s">
        <v>37</v>
      </c>
      <c r="D267" s="31" t="s">
        <v>81</v>
      </c>
      <c r="E267" s="23">
        <v>850</v>
      </c>
      <c r="F267" s="32" t="s">
        <v>229</v>
      </c>
      <c r="G267" s="24"/>
      <c r="H267" s="33">
        <f t="shared" si="50"/>
        <v>4186080.06</v>
      </c>
      <c r="I267" s="33">
        <f t="shared" si="50"/>
        <v>12045420.06</v>
      </c>
      <c r="J267" s="33">
        <f t="shared" si="50"/>
        <v>4186080.06</v>
      </c>
      <c r="K267" s="74">
        <f t="shared" si="37"/>
        <v>34.75246225659647</v>
      </c>
    </row>
    <row r="268" spans="1:11" ht="38.25">
      <c r="A268" s="30" t="s">
        <v>49</v>
      </c>
      <c r="B268" s="31" t="s">
        <v>4</v>
      </c>
      <c r="C268" s="31" t="s">
        <v>37</v>
      </c>
      <c r="D268" s="31" t="s">
        <v>81</v>
      </c>
      <c r="E268" s="23">
        <v>850</v>
      </c>
      <c r="F268" s="32" t="s">
        <v>229</v>
      </c>
      <c r="G268" s="24" t="s">
        <v>16</v>
      </c>
      <c r="H268" s="33">
        <f t="shared" si="50"/>
        <v>4186080.06</v>
      </c>
      <c r="I268" s="33">
        <f t="shared" si="50"/>
        <v>12045420.06</v>
      </c>
      <c r="J268" s="33">
        <f t="shared" si="50"/>
        <v>4186080.06</v>
      </c>
      <c r="K268" s="74">
        <f aca="true" t="shared" si="51" ref="K268:K333">J268/I268*100</f>
        <v>34.75246225659647</v>
      </c>
    </row>
    <row r="269" spans="1:11" ht="12.75">
      <c r="A269" s="30" t="s">
        <v>55</v>
      </c>
      <c r="B269" s="31" t="s">
        <v>4</v>
      </c>
      <c r="C269" s="31" t="s">
        <v>37</v>
      </c>
      <c r="D269" s="31" t="s">
        <v>81</v>
      </c>
      <c r="E269" s="23">
        <v>850</v>
      </c>
      <c r="F269" s="32" t="s">
        <v>229</v>
      </c>
      <c r="G269" s="24" t="s">
        <v>54</v>
      </c>
      <c r="H269" s="33">
        <v>4186080.06</v>
      </c>
      <c r="I269" s="33">
        <v>12045420.06</v>
      </c>
      <c r="J269" s="33">
        <v>4186080.06</v>
      </c>
      <c r="K269" s="74">
        <f t="shared" si="51"/>
        <v>34.75246225659647</v>
      </c>
    </row>
    <row r="270" spans="1:11" ht="54" customHeight="1">
      <c r="A270" s="30" t="s">
        <v>216</v>
      </c>
      <c r="B270" s="31" t="s">
        <v>4</v>
      </c>
      <c r="C270" s="31" t="s">
        <v>37</v>
      </c>
      <c r="D270" s="31" t="s">
        <v>81</v>
      </c>
      <c r="E270" s="23">
        <v>850</v>
      </c>
      <c r="F270" s="32" t="s">
        <v>230</v>
      </c>
      <c r="G270" s="24"/>
      <c r="H270" s="33">
        <f t="shared" si="50"/>
        <v>357500</v>
      </c>
      <c r="I270" s="33">
        <f t="shared" si="50"/>
        <v>189500</v>
      </c>
      <c r="J270" s="33">
        <f t="shared" si="50"/>
        <v>0</v>
      </c>
      <c r="K270" s="74">
        <f t="shared" si="51"/>
        <v>0</v>
      </c>
    </row>
    <row r="271" spans="1:11" ht="38.25">
      <c r="A271" s="30" t="s">
        <v>49</v>
      </c>
      <c r="B271" s="31" t="s">
        <v>4</v>
      </c>
      <c r="C271" s="31" t="s">
        <v>37</v>
      </c>
      <c r="D271" s="31" t="s">
        <v>81</v>
      </c>
      <c r="E271" s="23">
        <v>850</v>
      </c>
      <c r="F271" s="32" t="s">
        <v>230</v>
      </c>
      <c r="G271" s="24" t="s">
        <v>16</v>
      </c>
      <c r="H271" s="33">
        <f t="shared" si="50"/>
        <v>357500</v>
      </c>
      <c r="I271" s="33">
        <f t="shared" si="50"/>
        <v>189500</v>
      </c>
      <c r="J271" s="33">
        <f t="shared" si="50"/>
        <v>0</v>
      </c>
      <c r="K271" s="74">
        <f t="shared" si="51"/>
        <v>0</v>
      </c>
    </row>
    <row r="272" spans="1:11" ht="12.75">
      <c r="A272" s="30" t="s">
        <v>55</v>
      </c>
      <c r="B272" s="31" t="s">
        <v>4</v>
      </c>
      <c r="C272" s="31" t="s">
        <v>37</v>
      </c>
      <c r="D272" s="31" t="s">
        <v>81</v>
      </c>
      <c r="E272" s="23">
        <v>850</v>
      </c>
      <c r="F272" s="32" t="s">
        <v>230</v>
      </c>
      <c r="G272" s="24" t="s">
        <v>54</v>
      </c>
      <c r="H272" s="33">
        <v>357500</v>
      </c>
      <c r="I272" s="33">
        <v>189500</v>
      </c>
      <c r="J272" s="33">
        <v>0</v>
      </c>
      <c r="K272" s="74">
        <f t="shared" si="51"/>
        <v>0</v>
      </c>
    </row>
    <row r="273" spans="1:11" ht="36.75" customHeight="1">
      <c r="A273" s="30" t="s">
        <v>248</v>
      </c>
      <c r="B273" s="31" t="s">
        <v>4</v>
      </c>
      <c r="C273" s="31" t="s">
        <v>37</v>
      </c>
      <c r="D273" s="31" t="s">
        <v>81</v>
      </c>
      <c r="E273" s="23">
        <v>850</v>
      </c>
      <c r="F273" s="32" t="s">
        <v>231</v>
      </c>
      <c r="G273" s="24"/>
      <c r="H273" s="33">
        <f t="shared" si="50"/>
        <v>529613</v>
      </c>
      <c r="I273" s="33">
        <f t="shared" si="50"/>
        <v>529613</v>
      </c>
      <c r="J273" s="33">
        <f t="shared" si="50"/>
        <v>518098.94</v>
      </c>
      <c r="K273" s="74">
        <f t="shared" si="51"/>
        <v>97.82594838117645</v>
      </c>
    </row>
    <row r="274" spans="1:11" ht="38.25">
      <c r="A274" s="30" t="s">
        <v>49</v>
      </c>
      <c r="B274" s="31" t="s">
        <v>4</v>
      </c>
      <c r="C274" s="31" t="s">
        <v>37</v>
      </c>
      <c r="D274" s="31" t="s">
        <v>81</v>
      </c>
      <c r="E274" s="23">
        <v>850</v>
      </c>
      <c r="F274" s="32" t="s">
        <v>231</v>
      </c>
      <c r="G274" s="24" t="s">
        <v>16</v>
      </c>
      <c r="H274" s="33">
        <f t="shared" si="50"/>
        <v>529613</v>
      </c>
      <c r="I274" s="33">
        <f t="shared" si="50"/>
        <v>529613</v>
      </c>
      <c r="J274" s="33">
        <f t="shared" si="50"/>
        <v>518098.94</v>
      </c>
      <c r="K274" s="74">
        <f t="shared" si="51"/>
        <v>97.82594838117645</v>
      </c>
    </row>
    <row r="275" spans="1:11" ht="12.75">
      <c r="A275" s="30" t="s">
        <v>55</v>
      </c>
      <c r="B275" s="31" t="s">
        <v>4</v>
      </c>
      <c r="C275" s="31" t="s">
        <v>37</v>
      </c>
      <c r="D275" s="31" t="s">
        <v>81</v>
      </c>
      <c r="E275" s="23">
        <v>850</v>
      </c>
      <c r="F275" s="32" t="s">
        <v>231</v>
      </c>
      <c r="G275" s="24" t="s">
        <v>54</v>
      </c>
      <c r="H275" s="33">
        <v>529613</v>
      </c>
      <c r="I275" s="33">
        <v>529613</v>
      </c>
      <c r="J275" s="33">
        <v>518098.94</v>
      </c>
      <c r="K275" s="74">
        <f t="shared" si="51"/>
        <v>97.82594838117645</v>
      </c>
    </row>
    <row r="276" spans="1:11" ht="63.75">
      <c r="A276" s="30" t="s">
        <v>237</v>
      </c>
      <c r="B276" s="31" t="s">
        <v>4</v>
      </c>
      <c r="C276" s="31" t="s">
        <v>37</v>
      </c>
      <c r="D276" s="31" t="s">
        <v>81</v>
      </c>
      <c r="E276" s="23">
        <v>850</v>
      </c>
      <c r="F276" s="32" t="s">
        <v>238</v>
      </c>
      <c r="G276" s="24"/>
      <c r="H276" s="33">
        <f aca="true" t="shared" si="52" ref="H276:J277">H277</f>
        <v>7277274.47</v>
      </c>
      <c r="I276" s="33">
        <f t="shared" si="52"/>
        <v>7277274.47</v>
      </c>
      <c r="J276" s="33">
        <f t="shared" si="52"/>
        <v>3409199.99</v>
      </c>
      <c r="K276" s="74">
        <f t="shared" si="51"/>
        <v>46.847209131030624</v>
      </c>
    </row>
    <row r="277" spans="1:11" ht="38.25">
      <c r="A277" s="30" t="s">
        <v>49</v>
      </c>
      <c r="B277" s="31" t="s">
        <v>4</v>
      </c>
      <c r="C277" s="31" t="s">
        <v>37</v>
      </c>
      <c r="D277" s="31" t="s">
        <v>81</v>
      </c>
      <c r="E277" s="23">
        <v>850</v>
      </c>
      <c r="F277" s="32" t="s">
        <v>238</v>
      </c>
      <c r="G277" s="24" t="s">
        <v>16</v>
      </c>
      <c r="H277" s="33">
        <f t="shared" si="52"/>
        <v>7277274.47</v>
      </c>
      <c r="I277" s="33">
        <f t="shared" si="52"/>
        <v>7277274.47</v>
      </c>
      <c r="J277" s="33">
        <f t="shared" si="52"/>
        <v>3409199.99</v>
      </c>
      <c r="K277" s="74">
        <f t="shared" si="51"/>
        <v>46.847209131030624</v>
      </c>
    </row>
    <row r="278" spans="1:11" ht="12.75">
      <c r="A278" s="30" t="s">
        <v>55</v>
      </c>
      <c r="B278" s="31" t="s">
        <v>4</v>
      </c>
      <c r="C278" s="31" t="s">
        <v>37</v>
      </c>
      <c r="D278" s="31" t="s">
        <v>81</v>
      </c>
      <c r="E278" s="23">
        <v>850</v>
      </c>
      <c r="F278" s="32" t="s">
        <v>238</v>
      </c>
      <c r="G278" s="24" t="s">
        <v>54</v>
      </c>
      <c r="H278" s="33">
        <v>7277274.47</v>
      </c>
      <c r="I278" s="33">
        <v>7277274.47</v>
      </c>
      <c r="J278" s="33">
        <v>3409199.99</v>
      </c>
      <c r="K278" s="74">
        <f t="shared" si="51"/>
        <v>46.847209131030624</v>
      </c>
    </row>
    <row r="279" spans="1:11" ht="27.75" customHeight="1">
      <c r="A279" s="15" t="s">
        <v>124</v>
      </c>
      <c r="B279" s="16" t="s">
        <v>4</v>
      </c>
      <c r="C279" s="16" t="s">
        <v>37</v>
      </c>
      <c r="D279" s="16" t="s">
        <v>91</v>
      </c>
      <c r="E279" s="21"/>
      <c r="F279" s="28"/>
      <c r="G279" s="18"/>
      <c r="H279" s="29">
        <f aca="true" t="shared" si="53" ref="H279:J282">H280</f>
        <v>1225080</v>
      </c>
      <c r="I279" s="29">
        <f t="shared" si="53"/>
        <v>1225080</v>
      </c>
      <c r="J279" s="29">
        <f t="shared" si="53"/>
        <v>0</v>
      </c>
      <c r="K279" s="74">
        <f t="shared" si="51"/>
        <v>0</v>
      </c>
    </row>
    <row r="280" spans="1:11" ht="24.75" customHeight="1">
      <c r="A280" s="26" t="s">
        <v>190</v>
      </c>
      <c r="B280" s="16" t="s">
        <v>4</v>
      </c>
      <c r="C280" s="16" t="s">
        <v>37</v>
      </c>
      <c r="D280" s="16" t="s">
        <v>91</v>
      </c>
      <c r="E280" s="21">
        <v>850</v>
      </c>
      <c r="F280" s="28"/>
      <c r="G280" s="18"/>
      <c r="H280" s="29">
        <f t="shared" si="53"/>
        <v>1225080</v>
      </c>
      <c r="I280" s="29">
        <f t="shared" si="53"/>
        <v>1225080</v>
      </c>
      <c r="J280" s="29">
        <v>0</v>
      </c>
      <c r="K280" s="74">
        <f t="shared" si="51"/>
        <v>0</v>
      </c>
    </row>
    <row r="281" spans="1:11" ht="24.75" customHeight="1">
      <c r="A281" s="30" t="s">
        <v>125</v>
      </c>
      <c r="B281" s="31" t="s">
        <v>4</v>
      </c>
      <c r="C281" s="31" t="s">
        <v>37</v>
      </c>
      <c r="D281" s="31" t="s">
        <v>91</v>
      </c>
      <c r="E281" s="23">
        <v>850</v>
      </c>
      <c r="F281" s="32" t="s">
        <v>232</v>
      </c>
      <c r="G281" s="24"/>
      <c r="H281" s="33">
        <f t="shared" si="53"/>
        <v>1225080</v>
      </c>
      <c r="I281" s="33">
        <f t="shared" si="53"/>
        <v>1225080</v>
      </c>
      <c r="J281" s="33">
        <f t="shared" si="53"/>
        <v>0</v>
      </c>
      <c r="K281" s="74">
        <f t="shared" si="51"/>
        <v>0</v>
      </c>
    </row>
    <row r="282" spans="1:11" ht="24.75" customHeight="1">
      <c r="A282" s="35" t="s">
        <v>49</v>
      </c>
      <c r="B282" s="31" t="s">
        <v>4</v>
      </c>
      <c r="C282" s="31" t="s">
        <v>37</v>
      </c>
      <c r="D282" s="31" t="s">
        <v>91</v>
      </c>
      <c r="E282" s="23">
        <v>850</v>
      </c>
      <c r="F282" s="32" t="s">
        <v>232</v>
      </c>
      <c r="G282" s="24" t="s">
        <v>16</v>
      </c>
      <c r="H282" s="33">
        <f t="shared" si="53"/>
        <v>1225080</v>
      </c>
      <c r="I282" s="33">
        <f t="shared" si="53"/>
        <v>1225080</v>
      </c>
      <c r="J282" s="33">
        <f t="shared" si="53"/>
        <v>0</v>
      </c>
      <c r="K282" s="74">
        <f t="shared" si="51"/>
        <v>0</v>
      </c>
    </row>
    <row r="283" spans="1:11" ht="21" customHeight="1">
      <c r="A283" s="35" t="s">
        <v>55</v>
      </c>
      <c r="B283" s="31" t="s">
        <v>4</v>
      </c>
      <c r="C283" s="31" t="s">
        <v>37</v>
      </c>
      <c r="D283" s="31" t="s">
        <v>91</v>
      </c>
      <c r="E283" s="23">
        <v>850</v>
      </c>
      <c r="F283" s="32" t="s">
        <v>232</v>
      </c>
      <c r="G283" s="24" t="s">
        <v>54</v>
      </c>
      <c r="H283" s="33">
        <v>1225080</v>
      </c>
      <c r="I283" s="33">
        <v>1225080</v>
      </c>
      <c r="J283" s="33">
        <v>0</v>
      </c>
      <c r="K283" s="74">
        <f t="shared" si="51"/>
        <v>0</v>
      </c>
    </row>
    <row r="284" spans="1:11" ht="34.5" customHeight="1">
      <c r="A284" s="44" t="s">
        <v>210</v>
      </c>
      <c r="B284" s="16" t="s">
        <v>4</v>
      </c>
      <c r="C284" s="16" t="s">
        <v>37</v>
      </c>
      <c r="D284" s="16" t="s">
        <v>84</v>
      </c>
      <c r="E284" s="21"/>
      <c r="F284" s="28"/>
      <c r="G284" s="18"/>
      <c r="H284" s="29">
        <f aca="true" t="shared" si="54" ref="H284:J287">H285</f>
        <v>9419243.93</v>
      </c>
      <c r="I284" s="29">
        <f t="shared" si="54"/>
        <v>0</v>
      </c>
      <c r="J284" s="29">
        <f t="shared" si="54"/>
        <v>0</v>
      </c>
      <c r="K284" s="74" t="e">
        <f t="shared" si="51"/>
        <v>#DIV/0!</v>
      </c>
    </row>
    <row r="285" spans="1:11" ht="33" customHeight="1">
      <c r="A285" s="26" t="s">
        <v>190</v>
      </c>
      <c r="B285" s="16" t="s">
        <v>4</v>
      </c>
      <c r="C285" s="16" t="s">
        <v>37</v>
      </c>
      <c r="D285" s="16" t="s">
        <v>84</v>
      </c>
      <c r="E285" s="21">
        <v>850</v>
      </c>
      <c r="F285" s="28"/>
      <c r="G285" s="18"/>
      <c r="H285" s="33">
        <f t="shared" si="54"/>
        <v>9419243.93</v>
      </c>
      <c r="I285" s="33">
        <f t="shared" si="54"/>
        <v>0</v>
      </c>
      <c r="J285" s="33">
        <f t="shared" si="54"/>
        <v>0</v>
      </c>
      <c r="K285" s="74" t="e">
        <f t="shared" si="51"/>
        <v>#DIV/0!</v>
      </c>
    </row>
    <row r="286" spans="1:11" ht="26.25" customHeight="1">
      <c r="A286" s="30" t="s">
        <v>199</v>
      </c>
      <c r="B286" s="31" t="s">
        <v>4</v>
      </c>
      <c r="C286" s="31" t="s">
        <v>37</v>
      </c>
      <c r="D286" s="31" t="s">
        <v>84</v>
      </c>
      <c r="E286" s="23">
        <v>850</v>
      </c>
      <c r="F286" s="32"/>
      <c r="G286" s="24"/>
      <c r="H286" s="33">
        <f t="shared" si="54"/>
        <v>9419243.93</v>
      </c>
      <c r="I286" s="33">
        <f t="shared" si="54"/>
        <v>0</v>
      </c>
      <c r="J286" s="33">
        <f t="shared" si="54"/>
        <v>0</v>
      </c>
      <c r="K286" s="74" t="e">
        <f t="shared" si="51"/>
        <v>#DIV/0!</v>
      </c>
    </row>
    <row r="287" spans="1:11" ht="40.5" customHeight="1">
      <c r="A287" s="30" t="s">
        <v>49</v>
      </c>
      <c r="B287" s="31" t="s">
        <v>4</v>
      </c>
      <c r="C287" s="31" t="s">
        <v>37</v>
      </c>
      <c r="D287" s="31" t="s">
        <v>84</v>
      </c>
      <c r="E287" s="23">
        <v>850</v>
      </c>
      <c r="F287" s="32" t="s">
        <v>201</v>
      </c>
      <c r="G287" s="24" t="s">
        <v>16</v>
      </c>
      <c r="H287" s="33">
        <f t="shared" si="54"/>
        <v>9419243.93</v>
      </c>
      <c r="I287" s="33">
        <f t="shared" si="54"/>
        <v>0</v>
      </c>
      <c r="J287" s="33">
        <f t="shared" si="54"/>
        <v>0</v>
      </c>
      <c r="K287" s="74" t="e">
        <f t="shared" si="51"/>
        <v>#DIV/0!</v>
      </c>
    </row>
    <row r="288" spans="1:11" ht="21.75" customHeight="1">
      <c r="A288" s="30" t="s">
        <v>197</v>
      </c>
      <c r="B288" s="31" t="s">
        <v>4</v>
      </c>
      <c r="C288" s="31" t="s">
        <v>37</v>
      </c>
      <c r="D288" s="31" t="s">
        <v>84</v>
      </c>
      <c r="E288" s="23">
        <v>850</v>
      </c>
      <c r="F288" s="32" t="s">
        <v>201</v>
      </c>
      <c r="G288" s="24" t="s">
        <v>198</v>
      </c>
      <c r="H288" s="33">
        <v>9419243.93</v>
      </c>
      <c r="I288" s="33">
        <v>0</v>
      </c>
      <c r="J288" s="33">
        <v>0</v>
      </c>
      <c r="K288" s="74" t="e">
        <f t="shared" si="51"/>
        <v>#DIV/0!</v>
      </c>
    </row>
    <row r="289" spans="1:11" ht="48.75" customHeight="1">
      <c r="A289" s="40" t="s">
        <v>246</v>
      </c>
      <c r="B289" s="16" t="s">
        <v>183</v>
      </c>
      <c r="C289" s="31"/>
      <c r="D289" s="31"/>
      <c r="E289" s="23"/>
      <c r="F289" s="32"/>
      <c r="G289" s="24"/>
      <c r="H289" s="29">
        <f>H290</f>
        <v>3268488</v>
      </c>
      <c r="I289" s="29">
        <f>I290</f>
        <v>3268488</v>
      </c>
      <c r="J289" s="29">
        <f>J290</f>
        <v>1454682.2000000002</v>
      </c>
      <c r="K289" s="74">
        <f t="shared" si="51"/>
        <v>44.50627323704417</v>
      </c>
    </row>
    <row r="290" spans="1:11" ht="38.25" customHeight="1">
      <c r="A290" s="26" t="s">
        <v>166</v>
      </c>
      <c r="B290" s="16" t="s">
        <v>183</v>
      </c>
      <c r="C290" s="16" t="s">
        <v>37</v>
      </c>
      <c r="D290" s="16" t="s">
        <v>73</v>
      </c>
      <c r="E290" s="21">
        <v>844</v>
      </c>
      <c r="F290" s="28"/>
      <c r="G290" s="18"/>
      <c r="H290" s="29">
        <f>H291+H298</f>
        <v>3268488</v>
      </c>
      <c r="I290" s="29">
        <f>I291+I298</f>
        <v>3268488</v>
      </c>
      <c r="J290" s="29">
        <f>J291+J298</f>
        <v>1454682.2000000002</v>
      </c>
      <c r="K290" s="74">
        <f t="shared" si="51"/>
        <v>44.50627323704417</v>
      </c>
    </row>
    <row r="291" spans="1:11" ht="27.75" customHeight="1">
      <c r="A291" s="30" t="s">
        <v>29</v>
      </c>
      <c r="B291" s="31" t="s">
        <v>183</v>
      </c>
      <c r="C291" s="31" t="s">
        <v>37</v>
      </c>
      <c r="D291" s="31" t="s">
        <v>73</v>
      </c>
      <c r="E291" s="23">
        <v>844</v>
      </c>
      <c r="F291" s="32" t="s">
        <v>136</v>
      </c>
      <c r="G291" s="24"/>
      <c r="H291" s="33">
        <f>H292+H294+H296</f>
        <v>2613488</v>
      </c>
      <c r="I291" s="33">
        <f>I292+I294+I296</f>
        <v>2613488</v>
      </c>
      <c r="J291" s="33">
        <f>J292+J294+J296</f>
        <v>962482.2000000001</v>
      </c>
      <c r="K291" s="74">
        <f t="shared" si="51"/>
        <v>36.82749643388453</v>
      </c>
    </row>
    <row r="292" spans="1:11" ht="38.25" customHeight="1">
      <c r="A292" s="30" t="s">
        <v>27</v>
      </c>
      <c r="B292" s="31" t="s">
        <v>183</v>
      </c>
      <c r="C292" s="31" t="s">
        <v>37</v>
      </c>
      <c r="D292" s="31" t="s">
        <v>73</v>
      </c>
      <c r="E292" s="23">
        <v>844</v>
      </c>
      <c r="F292" s="32" t="s">
        <v>136</v>
      </c>
      <c r="G292" s="24" t="s">
        <v>9</v>
      </c>
      <c r="H292" s="33">
        <f>H293</f>
        <v>2168488</v>
      </c>
      <c r="I292" s="33">
        <f>I293</f>
        <v>2168488</v>
      </c>
      <c r="J292" s="33">
        <f>J293</f>
        <v>818085.93</v>
      </c>
      <c r="K292" s="74">
        <f t="shared" si="51"/>
        <v>37.72609901461295</v>
      </c>
    </row>
    <row r="293" spans="1:11" ht="24.75" customHeight="1">
      <c r="A293" s="30" t="s">
        <v>28</v>
      </c>
      <c r="B293" s="31" t="s">
        <v>183</v>
      </c>
      <c r="C293" s="31" t="s">
        <v>37</v>
      </c>
      <c r="D293" s="31" t="s">
        <v>73</v>
      </c>
      <c r="E293" s="23">
        <v>844</v>
      </c>
      <c r="F293" s="32" t="s">
        <v>136</v>
      </c>
      <c r="G293" s="24" t="s">
        <v>26</v>
      </c>
      <c r="H293" s="33">
        <v>2168488</v>
      </c>
      <c r="I293" s="33">
        <v>2168488</v>
      </c>
      <c r="J293" s="33">
        <v>818085.93</v>
      </c>
      <c r="K293" s="74">
        <f t="shared" si="51"/>
        <v>37.72609901461295</v>
      </c>
    </row>
    <row r="294" spans="1:11" ht="29.25" customHeight="1">
      <c r="A294" s="30" t="s">
        <v>112</v>
      </c>
      <c r="B294" s="31" t="s">
        <v>183</v>
      </c>
      <c r="C294" s="31" t="s">
        <v>37</v>
      </c>
      <c r="D294" s="31" t="s">
        <v>73</v>
      </c>
      <c r="E294" s="23">
        <v>844</v>
      </c>
      <c r="F294" s="32" t="s">
        <v>136</v>
      </c>
      <c r="G294" s="24" t="s">
        <v>10</v>
      </c>
      <c r="H294" s="33">
        <f>H295</f>
        <v>440000</v>
      </c>
      <c r="I294" s="33">
        <f>I295</f>
        <v>440000</v>
      </c>
      <c r="J294" s="33">
        <f>J295</f>
        <v>142897.27</v>
      </c>
      <c r="K294" s="74">
        <f t="shared" si="51"/>
        <v>32.47665227272727</v>
      </c>
    </row>
    <row r="295" spans="1:11" ht="28.5" customHeight="1">
      <c r="A295" s="30" t="s">
        <v>113</v>
      </c>
      <c r="B295" s="31" t="s">
        <v>183</v>
      </c>
      <c r="C295" s="31" t="s">
        <v>37</v>
      </c>
      <c r="D295" s="31" t="s">
        <v>73</v>
      </c>
      <c r="E295" s="23">
        <v>844</v>
      </c>
      <c r="F295" s="32" t="s">
        <v>136</v>
      </c>
      <c r="G295" s="24" t="s">
        <v>13</v>
      </c>
      <c r="H295" s="33">
        <v>440000</v>
      </c>
      <c r="I295" s="33">
        <v>440000</v>
      </c>
      <c r="J295" s="33">
        <v>142897.27</v>
      </c>
      <c r="K295" s="74">
        <f t="shared" si="51"/>
        <v>32.47665227272727</v>
      </c>
    </row>
    <row r="296" spans="1:11" ht="24.75" customHeight="1">
      <c r="A296" s="30" t="s">
        <v>11</v>
      </c>
      <c r="B296" s="31" t="s">
        <v>183</v>
      </c>
      <c r="C296" s="31" t="s">
        <v>37</v>
      </c>
      <c r="D296" s="31" t="s">
        <v>73</v>
      </c>
      <c r="E296" s="23">
        <v>844</v>
      </c>
      <c r="F296" s="32" t="s">
        <v>136</v>
      </c>
      <c r="G296" s="24" t="s">
        <v>12</v>
      </c>
      <c r="H296" s="33">
        <f>H297</f>
        <v>5000</v>
      </c>
      <c r="I296" s="33">
        <f>I297</f>
        <v>5000</v>
      </c>
      <c r="J296" s="33">
        <f>J297</f>
        <v>1499</v>
      </c>
      <c r="K296" s="74">
        <f t="shared" si="51"/>
        <v>29.98</v>
      </c>
    </row>
    <row r="297" spans="1:11" ht="18" customHeight="1">
      <c r="A297" s="30" t="s">
        <v>53</v>
      </c>
      <c r="B297" s="31" t="s">
        <v>183</v>
      </c>
      <c r="C297" s="31" t="s">
        <v>37</v>
      </c>
      <c r="D297" s="31" t="s">
        <v>73</v>
      </c>
      <c r="E297" s="23">
        <v>844</v>
      </c>
      <c r="F297" s="32" t="s">
        <v>136</v>
      </c>
      <c r="G297" s="24" t="s">
        <v>52</v>
      </c>
      <c r="H297" s="33">
        <v>5000</v>
      </c>
      <c r="I297" s="33">
        <v>5000</v>
      </c>
      <c r="J297" s="33">
        <v>1499</v>
      </c>
      <c r="K297" s="74">
        <f t="shared" si="51"/>
        <v>29.98</v>
      </c>
    </row>
    <row r="298" spans="1:11" ht="38.25" customHeight="1">
      <c r="A298" s="44" t="s">
        <v>100</v>
      </c>
      <c r="B298" s="16" t="s">
        <v>183</v>
      </c>
      <c r="C298" s="16" t="s">
        <v>37</v>
      </c>
      <c r="D298" s="16" t="s">
        <v>99</v>
      </c>
      <c r="E298" s="21"/>
      <c r="F298" s="28"/>
      <c r="G298" s="18"/>
      <c r="H298" s="29">
        <f aca="true" t="shared" si="55" ref="H298:J301">H299</f>
        <v>655000</v>
      </c>
      <c r="I298" s="29">
        <f t="shared" si="55"/>
        <v>655000</v>
      </c>
      <c r="J298" s="29">
        <f t="shared" si="55"/>
        <v>492200</v>
      </c>
      <c r="K298" s="74">
        <f t="shared" si="51"/>
        <v>75.14503816793892</v>
      </c>
    </row>
    <row r="299" spans="1:11" ht="38.25" customHeight="1">
      <c r="A299" s="26" t="s">
        <v>166</v>
      </c>
      <c r="B299" s="16" t="s">
        <v>183</v>
      </c>
      <c r="C299" s="16" t="s">
        <v>37</v>
      </c>
      <c r="D299" s="16" t="s">
        <v>99</v>
      </c>
      <c r="E299" s="21">
        <v>844</v>
      </c>
      <c r="F299" s="28"/>
      <c r="G299" s="18"/>
      <c r="H299" s="29">
        <f t="shared" si="55"/>
        <v>655000</v>
      </c>
      <c r="I299" s="29">
        <f t="shared" si="55"/>
        <v>655000</v>
      </c>
      <c r="J299" s="29">
        <f t="shared" si="55"/>
        <v>492200</v>
      </c>
      <c r="K299" s="74">
        <f t="shared" si="51"/>
        <v>75.14503816793892</v>
      </c>
    </row>
    <row r="300" spans="1:11" ht="26.25" customHeight="1">
      <c r="A300" s="30" t="s">
        <v>50</v>
      </c>
      <c r="B300" s="31" t="s">
        <v>183</v>
      </c>
      <c r="C300" s="31" t="s">
        <v>37</v>
      </c>
      <c r="D300" s="31" t="s">
        <v>99</v>
      </c>
      <c r="E300" s="48">
        <v>844</v>
      </c>
      <c r="F300" s="32" t="s">
        <v>155</v>
      </c>
      <c r="G300" s="24"/>
      <c r="H300" s="33">
        <f t="shared" si="55"/>
        <v>655000</v>
      </c>
      <c r="I300" s="33">
        <f t="shared" si="55"/>
        <v>655000</v>
      </c>
      <c r="J300" s="33">
        <f t="shared" si="55"/>
        <v>492200</v>
      </c>
      <c r="K300" s="74">
        <f t="shared" si="51"/>
        <v>75.14503816793892</v>
      </c>
    </row>
    <row r="301" spans="1:11" ht="27" customHeight="1">
      <c r="A301" s="30" t="s">
        <v>112</v>
      </c>
      <c r="B301" s="31" t="s">
        <v>183</v>
      </c>
      <c r="C301" s="31" t="s">
        <v>37</v>
      </c>
      <c r="D301" s="31" t="s">
        <v>99</v>
      </c>
      <c r="E301" s="48">
        <v>844</v>
      </c>
      <c r="F301" s="32" t="s">
        <v>155</v>
      </c>
      <c r="G301" s="24" t="s">
        <v>10</v>
      </c>
      <c r="H301" s="33">
        <f t="shared" si="55"/>
        <v>655000</v>
      </c>
      <c r="I301" s="33">
        <f t="shared" si="55"/>
        <v>655000</v>
      </c>
      <c r="J301" s="33">
        <f t="shared" si="55"/>
        <v>492200</v>
      </c>
      <c r="K301" s="74">
        <f t="shared" si="51"/>
        <v>75.14503816793892</v>
      </c>
    </row>
    <row r="302" spans="1:11" ht="24" customHeight="1">
      <c r="A302" s="30" t="s">
        <v>113</v>
      </c>
      <c r="B302" s="31" t="s">
        <v>183</v>
      </c>
      <c r="C302" s="31" t="s">
        <v>37</v>
      </c>
      <c r="D302" s="31" t="s">
        <v>99</v>
      </c>
      <c r="E302" s="48">
        <v>844</v>
      </c>
      <c r="F302" s="32" t="s">
        <v>155</v>
      </c>
      <c r="G302" s="24" t="s">
        <v>13</v>
      </c>
      <c r="H302" s="33">
        <v>655000</v>
      </c>
      <c r="I302" s="33">
        <v>655000</v>
      </c>
      <c r="J302" s="33">
        <v>492200</v>
      </c>
      <c r="K302" s="74">
        <f t="shared" si="51"/>
        <v>75.14503816793892</v>
      </c>
    </row>
    <row r="303" spans="1:11" ht="15" customHeight="1">
      <c r="A303" s="15" t="s">
        <v>39</v>
      </c>
      <c r="B303" s="16" t="s">
        <v>38</v>
      </c>
      <c r="C303" s="16"/>
      <c r="D303" s="16"/>
      <c r="E303" s="56"/>
      <c r="F303" s="18"/>
      <c r="G303" s="57"/>
      <c r="H303" s="29">
        <f>H304+H315+H320</f>
        <v>3253975</v>
      </c>
      <c r="I303" s="29">
        <f>I304+I315+I320</f>
        <v>3253975</v>
      </c>
      <c r="J303" s="29">
        <f>J304+J315+J320</f>
        <v>1271077.48</v>
      </c>
      <c r="K303" s="74">
        <f t="shared" si="51"/>
        <v>39.062300109865625</v>
      </c>
    </row>
    <row r="304" spans="1:11" ht="29.25" customHeight="1">
      <c r="A304" s="26" t="s">
        <v>76</v>
      </c>
      <c r="B304" s="16" t="s">
        <v>38</v>
      </c>
      <c r="C304" s="16" t="s">
        <v>37</v>
      </c>
      <c r="D304" s="16" t="s">
        <v>111</v>
      </c>
      <c r="E304" s="21">
        <v>840</v>
      </c>
      <c r="F304" s="18"/>
      <c r="G304" s="57"/>
      <c r="H304" s="29">
        <f>H305+H308</f>
        <v>2054083</v>
      </c>
      <c r="I304" s="29">
        <f>I305+I308</f>
        <v>2054083</v>
      </c>
      <c r="J304" s="29">
        <f>J305+J308</f>
        <v>793268.71</v>
      </c>
      <c r="K304" s="74">
        <f t="shared" si="51"/>
        <v>38.61911665692185</v>
      </c>
    </row>
    <row r="305" spans="1:11" ht="25.5">
      <c r="A305" s="30" t="s">
        <v>43</v>
      </c>
      <c r="B305" s="58" t="s">
        <v>38</v>
      </c>
      <c r="C305" s="24" t="s">
        <v>37</v>
      </c>
      <c r="D305" s="24" t="s">
        <v>111</v>
      </c>
      <c r="E305" s="23">
        <v>840</v>
      </c>
      <c r="F305" s="32" t="s">
        <v>160</v>
      </c>
      <c r="G305" s="24"/>
      <c r="H305" s="33">
        <f aca="true" t="shared" si="56" ref="H305:J306">H306</f>
        <v>679925</v>
      </c>
      <c r="I305" s="33">
        <f t="shared" si="56"/>
        <v>679925</v>
      </c>
      <c r="J305" s="33">
        <f t="shared" si="56"/>
        <v>272931.76</v>
      </c>
      <c r="K305" s="74">
        <f t="shared" si="51"/>
        <v>40.14145089531934</v>
      </c>
    </row>
    <row r="306" spans="1:11" ht="51" customHeight="1">
      <c r="A306" s="30" t="s">
        <v>27</v>
      </c>
      <c r="B306" s="58" t="s">
        <v>38</v>
      </c>
      <c r="C306" s="24" t="s">
        <v>37</v>
      </c>
      <c r="D306" s="24" t="s">
        <v>111</v>
      </c>
      <c r="E306" s="23">
        <v>840</v>
      </c>
      <c r="F306" s="32" t="s">
        <v>160</v>
      </c>
      <c r="G306" s="24" t="s">
        <v>9</v>
      </c>
      <c r="H306" s="33">
        <f t="shared" si="56"/>
        <v>679925</v>
      </c>
      <c r="I306" s="33">
        <f t="shared" si="56"/>
        <v>679925</v>
      </c>
      <c r="J306" s="33">
        <f t="shared" si="56"/>
        <v>272931.76</v>
      </c>
      <c r="K306" s="74">
        <f t="shared" si="51"/>
        <v>40.14145089531934</v>
      </c>
    </row>
    <row r="307" spans="1:11" ht="25.5">
      <c r="A307" s="30" t="s">
        <v>28</v>
      </c>
      <c r="B307" s="58" t="s">
        <v>38</v>
      </c>
      <c r="C307" s="24" t="s">
        <v>37</v>
      </c>
      <c r="D307" s="24" t="s">
        <v>111</v>
      </c>
      <c r="E307" s="23">
        <v>840</v>
      </c>
      <c r="F307" s="32" t="s">
        <v>160</v>
      </c>
      <c r="G307" s="24" t="s">
        <v>26</v>
      </c>
      <c r="H307" s="33">
        <v>679925</v>
      </c>
      <c r="I307" s="33">
        <v>679925</v>
      </c>
      <c r="J307" s="33">
        <v>272931.76</v>
      </c>
      <c r="K307" s="74">
        <f t="shared" si="51"/>
        <v>40.14145089531934</v>
      </c>
    </row>
    <row r="308" spans="1:11" ht="26.25" customHeight="1">
      <c r="A308" s="30" t="s">
        <v>29</v>
      </c>
      <c r="B308" s="58" t="s">
        <v>38</v>
      </c>
      <c r="C308" s="24" t="s">
        <v>37</v>
      </c>
      <c r="D308" s="24" t="s">
        <v>111</v>
      </c>
      <c r="E308" s="23">
        <v>840</v>
      </c>
      <c r="F308" s="32" t="s">
        <v>136</v>
      </c>
      <c r="G308" s="24"/>
      <c r="H308" s="33">
        <f>H310+H312+H313</f>
        <v>1374158</v>
      </c>
      <c r="I308" s="33">
        <f>I310+I312+I313</f>
        <v>1374158</v>
      </c>
      <c r="J308" s="33">
        <f>J310+J312+J313</f>
        <v>520336.95</v>
      </c>
      <c r="K308" s="74">
        <f t="shared" si="51"/>
        <v>37.86587495761041</v>
      </c>
    </row>
    <row r="309" spans="1:11" ht="43.5" customHeight="1">
      <c r="A309" s="30" t="s">
        <v>27</v>
      </c>
      <c r="B309" s="58" t="s">
        <v>38</v>
      </c>
      <c r="C309" s="24" t="s">
        <v>37</v>
      </c>
      <c r="D309" s="24" t="s">
        <v>111</v>
      </c>
      <c r="E309" s="23">
        <v>840</v>
      </c>
      <c r="F309" s="32" t="s">
        <v>136</v>
      </c>
      <c r="G309" s="24" t="s">
        <v>9</v>
      </c>
      <c r="H309" s="33">
        <f>H310</f>
        <v>1018258</v>
      </c>
      <c r="I309" s="33">
        <f>I310</f>
        <v>1018258</v>
      </c>
      <c r="J309" s="33">
        <f>J310</f>
        <v>384940.82</v>
      </c>
      <c r="K309" s="74">
        <f t="shared" si="51"/>
        <v>37.80385913982507</v>
      </c>
    </row>
    <row r="310" spans="1:11" ht="25.5">
      <c r="A310" s="30" t="s">
        <v>28</v>
      </c>
      <c r="B310" s="58" t="s">
        <v>38</v>
      </c>
      <c r="C310" s="24" t="s">
        <v>37</v>
      </c>
      <c r="D310" s="24" t="s">
        <v>111</v>
      </c>
      <c r="E310" s="23">
        <v>840</v>
      </c>
      <c r="F310" s="32" t="s">
        <v>136</v>
      </c>
      <c r="G310" s="24" t="s">
        <v>26</v>
      </c>
      <c r="H310" s="33">
        <v>1018258</v>
      </c>
      <c r="I310" s="33">
        <v>1018258</v>
      </c>
      <c r="J310" s="33">
        <v>384940.82</v>
      </c>
      <c r="K310" s="74">
        <f t="shared" si="51"/>
        <v>37.80385913982507</v>
      </c>
    </row>
    <row r="311" spans="1:11" ht="25.5">
      <c r="A311" s="30" t="s">
        <v>112</v>
      </c>
      <c r="B311" s="58" t="s">
        <v>38</v>
      </c>
      <c r="C311" s="24" t="s">
        <v>37</v>
      </c>
      <c r="D311" s="24" t="s">
        <v>111</v>
      </c>
      <c r="E311" s="23">
        <v>840</v>
      </c>
      <c r="F311" s="32" t="s">
        <v>136</v>
      </c>
      <c r="G311" s="24" t="s">
        <v>10</v>
      </c>
      <c r="H311" s="33">
        <f>H312</f>
        <v>349000</v>
      </c>
      <c r="I311" s="33">
        <f>I312</f>
        <v>349000</v>
      </c>
      <c r="J311" s="33">
        <f>J312</f>
        <v>134092.13</v>
      </c>
      <c r="K311" s="74">
        <f t="shared" si="51"/>
        <v>38.42181375358166</v>
      </c>
    </row>
    <row r="312" spans="1:11" ht="25.5">
      <c r="A312" s="30" t="s">
        <v>113</v>
      </c>
      <c r="B312" s="58" t="s">
        <v>38</v>
      </c>
      <c r="C312" s="24" t="s">
        <v>37</v>
      </c>
      <c r="D312" s="24" t="s">
        <v>111</v>
      </c>
      <c r="E312" s="23">
        <v>840</v>
      </c>
      <c r="F312" s="32" t="s">
        <v>136</v>
      </c>
      <c r="G312" s="24" t="s">
        <v>13</v>
      </c>
      <c r="H312" s="33">
        <v>349000</v>
      </c>
      <c r="I312" s="33">
        <v>349000</v>
      </c>
      <c r="J312" s="33">
        <v>134092.13</v>
      </c>
      <c r="K312" s="74">
        <f t="shared" si="51"/>
        <v>38.42181375358166</v>
      </c>
    </row>
    <row r="313" spans="1:11" ht="12.75">
      <c r="A313" s="30" t="s">
        <v>11</v>
      </c>
      <c r="B313" s="58" t="s">
        <v>38</v>
      </c>
      <c r="C313" s="24" t="s">
        <v>37</v>
      </c>
      <c r="D313" s="24" t="s">
        <v>111</v>
      </c>
      <c r="E313" s="23">
        <v>840</v>
      </c>
      <c r="F313" s="32" t="s">
        <v>136</v>
      </c>
      <c r="G313" s="24" t="s">
        <v>12</v>
      </c>
      <c r="H313" s="33">
        <f>H314</f>
        <v>6900</v>
      </c>
      <c r="I313" s="33">
        <f>I314</f>
        <v>6900</v>
      </c>
      <c r="J313" s="33">
        <f>J314</f>
        <v>1304</v>
      </c>
      <c r="K313" s="74">
        <f t="shared" si="51"/>
        <v>18.89855072463768</v>
      </c>
    </row>
    <row r="314" spans="1:11" ht="12.75">
      <c r="A314" s="30" t="s">
        <v>53</v>
      </c>
      <c r="B314" s="58" t="s">
        <v>38</v>
      </c>
      <c r="C314" s="24" t="s">
        <v>37</v>
      </c>
      <c r="D314" s="24" t="s">
        <v>111</v>
      </c>
      <c r="E314" s="23">
        <v>840</v>
      </c>
      <c r="F314" s="32" t="s">
        <v>136</v>
      </c>
      <c r="G314" s="24" t="s">
        <v>52</v>
      </c>
      <c r="H314" s="33">
        <v>6900</v>
      </c>
      <c r="I314" s="33">
        <v>6900</v>
      </c>
      <c r="J314" s="33">
        <v>1304</v>
      </c>
      <c r="K314" s="74">
        <f t="shared" si="51"/>
        <v>18.89855072463768</v>
      </c>
    </row>
    <row r="315" spans="1:11" ht="18.75" customHeight="1">
      <c r="A315" s="26" t="s">
        <v>1</v>
      </c>
      <c r="B315" s="27" t="s">
        <v>38</v>
      </c>
      <c r="C315" s="16" t="s">
        <v>37</v>
      </c>
      <c r="D315" s="24" t="s">
        <v>111</v>
      </c>
      <c r="E315" s="21">
        <v>841</v>
      </c>
      <c r="F315" s="32"/>
      <c r="G315" s="18"/>
      <c r="H315" s="29">
        <f>+H316</f>
        <v>100000</v>
      </c>
      <c r="I315" s="29">
        <f>+I316+I318</f>
        <v>100000</v>
      </c>
      <c r="J315" s="29">
        <f>+J316+J318</f>
        <v>58000</v>
      </c>
      <c r="K315" s="74">
        <f t="shared" si="51"/>
        <v>57.99999999999999</v>
      </c>
    </row>
    <row r="316" spans="1:11" ht="12.75">
      <c r="A316" s="30" t="s">
        <v>11</v>
      </c>
      <c r="B316" s="58" t="s">
        <v>38</v>
      </c>
      <c r="C316" s="24" t="s">
        <v>37</v>
      </c>
      <c r="D316" s="24" t="s">
        <v>111</v>
      </c>
      <c r="E316" s="23">
        <v>841</v>
      </c>
      <c r="F316" s="32" t="s">
        <v>163</v>
      </c>
      <c r="G316" s="24" t="s">
        <v>12</v>
      </c>
      <c r="H316" s="33">
        <f>H317</f>
        <v>100000</v>
      </c>
      <c r="I316" s="33">
        <f>I317</f>
        <v>42000</v>
      </c>
      <c r="J316" s="33">
        <f>J317</f>
        <v>0</v>
      </c>
      <c r="K316" s="74">
        <f t="shared" si="51"/>
        <v>0</v>
      </c>
    </row>
    <row r="317" spans="1:11" ht="12.75">
      <c r="A317" s="30" t="s">
        <v>14</v>
      </c>
      <c r="B317" s="58" t="s">
        <v>38</v>
      </c>
      <c r="C317" s="24" t="s">
        <v>37</v>
      </c>
      <c r="D317" s="24" t="s">
        <v>111</v>
      </c>
      <c r="E317" s="23">
        <v>841</v>
      </c>
      <c r="F317" s="32" t="s">
        <v>163</v>
      </c>
      <c r="G317" s="24" t="s">
        <v>15</v>
      </c>
      <c r="H317" s="33">
        <v>100000</v>
      </c>
      <c r="I317" s="33">
        <v>42000</v>
      </c>
      <c r="J317" s="33">
        <v>0</v>
      </c>
      <c r="K317" s="74">
        <f t="shared" si="51"/>
        <v>0</v>
      </c>
    </row>
    <row r="318" spans="1:11" ht="25.5">
      <c r="A318" s="30" t="s">
        <v>20</v>
      </c>
      <c r="B318" s="58" t="s">
        <v>38</v>
      </c>
      <c r="C318" s="24" t="s">
        <v>37</v>
      </c>
      <c r="D318" s="24" t="s">
        <v>111</v>
      </c>
      <c r="E318" s="23">
        <v>841</v>
      </c>
      <c r="F318" s="32" t="s">
        <v>163</v>
      </c>
      <c r="G318" s="24" t="s">
        <v>19</v>
      </c>
      <c r="H318" s="33">
        <v>0</v>
      </c>
      <c r="I318" s="33">
        <v>58000</v>
      </c>
      <c r="J318" s="33">
        <v>58000</v>
      </c>
      <c r="K318" s="74">
        <v>100</v>
      </c>
    </row>
    <row r="319" spans="1:11" ht="38.25">
      <c r="A319" s="30" t="s">
        <v>59</v>
      </c>
      <c r="B319" s="58" t="s">
        <v>38</v>
      </c>
      <c r="C319" s="24" t="s">
        <v>37</v>
      </c>
      <c r="D319" s="24" t="s">
        <v>111</v>
      </c>
      <c r="E319" s="23">
        <v>841</v>
      </c>
      <c r="F319" s="32" t="s">
        <v>163</v>
      </c>
      <c r="G319" s="24" t="s">
        <v>60</v>
      </c>
      <c r="H319" s="33">
        <v>0</v>
      </c>
      <c r="I319" s="33">
        <v>58000</v>
      </c>
      <c r="J319" s="33">
        <v>58000</v>
      </c>
      <c r="K319" s="74">
        <v>100</v>
      </c>
    </row>
    <row r="320" spans="1:11" ht="25.5">
      <c r="A320" s="26" t="s">
        <v>75</v>
      </c>
      <c r="B320" s="59" t="s">
        <v>38</v>
      </c>
      <c r="C320" s="18" t="s">
        <v>37</v>
      </c>
      <c r="D320" s="24" t="s">
        <v>111</v>
      </c>
      <c r="E320" s="21">
        <v>843</v>
      </c>
      <c r="F320" s="28"/>
      <c r="G320" s="18"/>
      <c r="H320" s="29">
        <f>H328+H321+H331</f>
        <v>1099892</v>
      </c>
      <c r="I320" s="29">
        <f>I328+I321+I331</f>
        <v>1099892</v>
      </c>
      <c r="J320" s="29">
        <f>J328+J321+J331</f>
        <v>419808.77</v>
      </c>
      <c r="K320" s="74">
        <f t="shared" si="51"/>
        <v>38.168181057776586</v>
      </c>
    </row>
    <row r="321" spans="1:11" ht="25.5" customHeight="1">
      <c r="A321" s="30" t="s">
        <v>29</v>
      </c>
      <c r="B321" s="58" t="s">
        <v>38</v>
      </c>
      <c r="C321" s="24" t="s">
        <v>37</v>
      </c>
      <c r="D321" s="24" t="s">
        <v>111</v>
      </c>
      <c r="E321" s="23">
        <v>843</v>
      </c>
      <c r="F321" s="32" t="s">
        <v>136</v>
      </c>
      <c r="G321" s="24"/>
      <c r="H321" s="33">
        <f>H322+H324+H326</f>
        <v>174200</v>
      </c>
      <c r="I321" s="33">
        <f>I322+I324+I326</f>
        <v>174200</v>
      </c>
      <c r="J321" s="33">
        <f>J322+J324+J326</f>
        <v>49391.74</v>
      </c>
      <c r="K321" s="74">
        <f t="shared" si="51"/>
        <v>28.353467278989662</v>
      </c>
    </row>
    <row r="322" spans="1:11" ht="25.5" customHeight="1">
      <c r="A322" s="30" t="s">
        <v>27</v>
      </c>
      <c r="B322" s="58" t="s">
        <v>38</v>
      </c>
      <c r="C322" s="24" t="s">
        <v>37</v>
      </c>
      <c r="D322" s="24" t="s">
        <v>111</v>
      </c>
      <c r="E322" s="23">
        <v>843</v>
      </c>
      <c r="F322" s="32" t="s">
        <v>136</v>
      </c>
      <c r="G322" s="24" t="s">
        <v>9</v>
      </c>
      <c r="H322" s="33">
        <f>H323</f>
        <v>1000</v>
      </c>
      <c r="I322" s="33">
        <f>I323</f>
        <v>1000</v>
      </c>
      <c r="J322" s="33">
        <f>J323</f>
        <v>0</v>
      </c>
      <c r="K322" s="74">
        <f t="shared" si="51"/>
        <v>0</v>
      </c>
    </row>
    <row r="323" spans="1:11" ht="25.5" customHeight="1">
      <c r="A323" s="30" t="s">
        <v>28</v>
      </c>
      <c r="B323" s="58" t="s">
        <v>38</v>
      </c>
      <c r="C323" s="24" t="s">
        <v>37</v>
      </c>
      <c r="D323" s="24" t="s">
        <v>111</v>
      </c>
      <c r="E323" s="23">
        <v>843</v>
      </c>
      <c r="F323" s="32" t="s">
        <v>136</v>
      </c>
      <c r="G323" s="24" t="s">
        <v>26</v>
      </c>
      <c r="H323" s="33">
        <v>1000</v>
      </c>
      <c r="I323" s="33">
        <v>1000</v>
      </c>
      <c r="J323" s="33">
        <v>0</v>
      </c>
      <c r="K323" s="74">
        <f t="shared" si="51"/>
        <v>0</v>
      </c>
    </row>
    <row r="324" spans="1:11" ht="27" customHeight="1">
      <c r="A324" s="30" t="s">
        <v>112</v>
      </c>
      <c r="B324" s="58" t="s">
        <v>38</v>
      </c>
      <c r="C324" s="24" t="s">
        <v>37</v>
      </c>
      <c r="D324" s="24" t="s">
        <v>111</v>
      </c>
      <c r="E324" s="23">
        <v>843</v>
      </c>
      <c r="F324" s="32" t="s">
        <v>136</v>
      </c>
      <c r="G324" s="24" t="s">
        <v>10</v>
      </c>
      <c r="H324" s="33">
        <f>H325</f>
        <v>172800</v>
      </c>
      <c r="I324" s="33">
        <f>I325</f>
        <v>172800</v>
      </c>
      <c r="J324" s="33">
        <f>J325</f>
        <v>49391.74</v>
      </c>
      <c r="K324" s="74">
        <f t="shared" si="51"/>
        <v>28.583182870370372</v>
      </c>
    </row>
    <row r="325" spans="1:11" ht="26.25" customHeight="1">
      <c r="A325" s="30" t="s">
        <v>113</v>
      </c>
      <c r="B325" s="58" t="s">
        <v>38</v>
      </c>
      <c r="C325" s="24" t="s">
        <v>37</v>
      </c>
      <c r="D325" s="24" t="s">
        <v>111</v>
      </c>
      <c r="E325" s="23">
        <v>843</v>
      </c>
      <c r="F325" s="32" t="s">
        <v>136</v>
      </c>
      <c r="G325" s="24" t="s">
        <v>13</v>
      </c>
      <c r="H325" s="33">
        <v>172800</v>
      </c>
      <c r="I325" s="33">
        <v>172800</v>
      </c>
      <c r="J325" s="33">
        <v>49391.74</v>
      </c>
      <c r="K325" s="74">
        <f t="shared" si="51"/>
        <v>28.583182870370372</v>
      </c>
    </row>
    <row r="326" spans="1:11" ht="18.75" customHeight="1">
      <c r="A326" s="30" t="s">
        <v>11</v>
      </c>
      <c r="B326" s="58" t="s">
        <v>38</v>
      </c>
      <c r="C326" s="24" t="s">
        <v>37</v>
      </c>
      <c r="D326" s="24" t="s">
        <v>111</v>
      </c>
      <c r="E326" s="23">
        <v>843</v>
      </c>
      <c r="F326" s="32" t="s">
        <v>136</v>
      </c>
      <c r="G326" s="24" t="s">
        <v>12</v>
      </c>
      <c r="H326" s="33">
        <f>H327</f>
        <v>400</v>
      </c>
      <c r="I326" s="33">
        <f>I327</f>
        <v>400</v>
      </c>
      <c r="J326" s="33">
        <f>J327</f>
        <v>0</v>
      </c>
      <c r="K326" s="74">
        <f t="shared" si="51"/>
        <v>0</v>
      </c>
    </row>
    <row r="327" spans="1:11" ht="15.75" customHeight="1">
      <c r="A327" s="30" t="s">
        <v>53</v>
      </c>
      <c r="B327" s="58" t="s">
        <v>38</v>
      </c>
      <c r="C327" s="24" t="s">
        <v>37</v>
      </c>
      <c r="D327" s="24" t="s">
        <v>111</v>
      </c>
      <c r="E327" s="23">
        <v>843</v>
      </c>
      <c r="F327" s="32" t="s">
        <v>136</v>
      </c>
      <c r="G327" s="24" t="s">
        <v>52</v>
      </c>
      <c r="H327" s="33">
        <v>400</v>
      </c>
      <c r="I327" s="33">
        <v>400</v>
      </c>
      <c r="J327" s="33">
        <v>0</v>
      </c>
      <c r="K327" s="74">
        <f t="shared" si="51"/>
        <v>0</v>
      </c>
    </row>
    <row r="328" spans="1:11" ht="54" customHeight="1">
      <c r="A328" s="60" t="s">
        <v>162</v>
      </c>
      <c r="B328" s="58" t="s">
        <v>38</v>
      </c>
      <c r="C328" s="24" t="s">
        <v>37</v>
      </c>
      <c r="D328" s="24" t="s">
        <v>111</v>
      </c>
      <c r="E328" s="23">
        <v>843</v>
      </c>
      <c r="F328" s="32" t="s">
        <v>161</v>
      </c>
      <c r="G328" s="24"/>
      <c r="H328" s="33">
        <f aca="true" t="shared" si="57" ref="H328:J329">H329</f>
        <v>921692</v>
      </c>
      <c r="I328" s="33">
        <f t="shared" si="57"/>
        <v>921692</v>
      </c>
      <c r="J328" s="33">
        <f t="shared" si="57"/>
        <v>370417.03</v>
      </c>
      <c r="K328" s="74">
        <f t="shared" si="51"/>
        <v>40.188808191890566</v>
      </c>
    </row>
    <row r="329" spans="1:11" ht="42.75" customHeight="1">
      <c r="A329" s="30" t="s">
        <v>27</v>
      </c>
      <c r="B329" s="58" t="s">
        <v>38</v>
      </c>
      <c r="C329" s="24" t="s">
        <v>37</v>
      </c>
      <c r="D329" s="24" t="s">
        <v>111</v>
      </c>
      <c r="E329" s="23">
        <v>843</v>
      </c>
      <c r="F329" s="32" t="s">
        <v>161</v>
      </c>
      <c r="G329" s="24" t="s">
        <v>9</v>
      </c>
      <c r="H329" s="33">
        <f t="shared" si="57"/>
        <v>921692</v>
      </c>
      <c r="I329" s="33">
        <f t="shared" si="57"/>
        <v>921692</v>
      </c>
      <c r="J329" s="33">
        <f t="shared" si="57"/>
        <v>370417.03</v>
      </c>
      <c r="K329" s="74">
        <f t="shared" si="51"/>
        <v>40.188808191890566</v>
      </c>
    </row>
    <row r="330" spans="1:11" ht="27" customHeight="1">
      <c r="A330" s="30" t="s">
        <v>28</v>
      </c>
      <c r="B330" s="58" t="s">
        <v>38</v>
      </c>
      <c r="C330" s="24" t="s">
        <v>37</v>
      </c>
      <c r="D330" s="24" t="s">
        <v>111</v>
      </c>
      <c r="E330" s="23">
        <v>843</v>
      </c>
      <c r="F330" s="32" t="s">
        <v>161</v>
      </c>
      <c r="G330" s="24" t="s">
        <v>26</v>
      </c>
      <c r="H330" s="33">
        <v>921692</v>
      </c>
      <c r="I330" s="33">
        <v>921692</v>
      </c>
      <c r="J330" s="33">
        <v>370417.03</v>
      </c>
      <c r="K330" s="74">
        <f t="shared" si="51"/>
        <v>40.188808191890566</v>
      </c>
    </row>
    <row r="331" spans="1:11" ht="38.25" customHeight="1">
      <c r="A331" s="30" t="s">
        <v>162</v>
      </c>
      <c r="B331" s="58" t="s">
        <v>38</v>
      </c>
      <c r="C331" s="24" t="s">
        <v>37</v>
      </c>
      <c r="D331" s="24" t="s">
        <v>111</v>
      </c>
      <c r="E331" s="23">
        <v>843</v>
      </c>
      <c r="F331" s="32" t="s">
        <v>187</v>
      </c>
      <c r="G331" s="24"/>
      <c r="H331" s="33">
        <f aca="true" t="shared" si="58" ref="H331:J332">H332</f>
        <v>4000</v>
      </c>
      <c r="I331" s="33">
        <f t="shared" si="58"/>
        <v>4000</v>
      </c>
      <c r="J331" s="33">
        <f t="shared" si="58"/>
        <v>0</v>
      </c>
      <c r="K331" s="74">
        <f t="shared" si="51"/>
        <v>0</v>
      </c>
    </row>
    <row r="332" spans="1:11" ht="27" customHeight="1">
      <c r="A332" s="30" t="s">
        <v>112</v>
      </c>
      <c r="B332" s="58" t="s">
        <v>38</v>
      </c>
      <c r="C332" s="24" t="s">
        <v>37</v>
      </c>
      <c r="D332" s="24" t="s">
        <v>111</v>
      </c>
      <c r="E332" s="23">
        <v>843</v>
      </c>
      <c r="F332" s="32" t="s">
        <v>187</v>
      </c>
      <c r="G332" s="24" t="s">
        <v>10</v>
      </c>
      <c r="H332" s="33">
        <f t="shared" si="58"/>
        <v>4000</v>
      </c>
      <c r="I332" s="33">
        <f t="shared" si="58"/>
        <v>4000</v>
      </c>
      <c r="J332" s="33">
        <f t="shared" si="58"/>
        <v>0</v>
      </c>
      <c r="K332" s="74">
        <f t="shared" si="51"/>
        <v>0</v>
      </c>
    </row>
    <row r="333" spans="1:11" ht="28.5" customHeight="1">
      <c r="A333" s="30" t="s">
        <v>113</v>
      </c>
      <c r="B333" s="58" t="s">
        <v>38</v>
      </c>
      <c r="C333" s="24" t="s">
        <v>37</v>
      </c>
      <c r="D333" s="24" t="s">
        <v>111</v>
      </c>
      <c r="E333" s="23">
        <v>843</v>
      </c>
      <c r="F333" s="32" t="s">
        <v>187</v>
      </c>
      <c r="G333" s="24" t="s">
        <v>13</v>
      </c>
      <c r="H333" s="33">
        <v>4000</v>
      </c>
      <c r="I333" s="33">
        <v>4000</v>
      </c>
      <c r="J333" s="33">
        <v>0</v>
      </c>
      <c r="K333" s="74">
        <f t="shared" si="51"/>
        <v>0</v>
      </c>
    </row>
    <row r="334" spans="1:11" ht="12.75">
      <c r="A334" s="61" t="s">
        <v>2</v>
      </c>
      <c r="B334" s="22"/>
      <c r="C334" s="22"/>
      <c r="D334" s="22"/>
      <c r="E334" s="62"/>
      <c r="F334" s="27"/>
      <c r="G334" s="63"/>
      <c r="H334" s="29">
        <f>H9+H221+H303+H203+H289</f>
        <v>401964606.35</v>
      </c>
      <c r="I334" s="29">
        <f>I9+I221+I303+I203+I289</f>
        <v>442783265.24</v>
      </c>
      <c r="J334" s="29">
        <f>J9+J221+J303+J203+J289</f>
        <v>225209927.60999998</v>
      </c>
      <c r="K334" s="75">
        <f>J334/I334*100</f>
        <v>50.86233949874559</v>
      </c>
    </row>
    <row r="336" spans="8:10" ht="12.75">
      <c r="H336" s="64"/>
      <c r="I336" s="64"/>
      <c r="J336" s="64"/>
    </row>
  </sheetData>
  <sheetProtection/>
  <mergeCells count="6">
    <mergeCell ref="H2:J2"/>
    <mergeCell ref="A3:E3"/>
    <mergeCell ref="A4:E4"/>
    <mergeCell ref="A2:E2"/>
    <mergeCell ref="F2:G4"/>
    <mergeCell ref="A5:J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2021-05-11T06:07:11Z</cp:lastPrinted>
  <dcterms:created xsi:type="dcterms:W3CDTF">1996-10-08T23:32:33Z</dcterms:created>
  <dcterms:modified xsi:type="dcterms:W3CDTF">2021-07-27T06:37:58Z</dcterms:modified>
  <cp:category/>
  <cp:version/>
  <cp:contentType/>
  <cp:contentStatus/>
</cp:coreProperties>
</file>