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60" windowWidth="19440" windowHeight="15540"/>
  </bookViews>
  <sheets>
    <sheet name="Table1" sheetId="1" r:id="rId1"/>
  </sheets>
  <calcPr calcId="145621"/>
</workbook>
</file>

<file path=xl/calcChain.xml><?xml version="1.0" encoding="utf-8"?>
<calcChain xmlns="http://schemas.openxmlformats.org/spreadsheetml/2006/main">
  <c r="H29" i="1"/>
  <c r="H26" s="1"/>
  <c r="H103"/>
  <c r="J98"/>
  <c r="J103" s="1"/>
  <c r="I98"/>
  <c r="I103" s="1"/>
  <c r="H98"/>
  <c r="H31" l="1"/>
  <c r="H28"/>
  <c r="H9"/>
  <c r="I164"/>
  <c r="I169"/>
  <c r="H164"/>
  <c r="H169"/>
  <c r="H167"/>
  <c r="J193"/>
  <c r="I193"/>
  <c r="H193"/>
  <c r="J188"/>
  <c r="I188"/>
  <c r="H188"/>
  <c r="H30"/>
  <c r="H128"/>
  <c r="H133" s="1"/>
  <c r="H127"/>
  <c r="H122"/>
  <c r="H116"/>
  <c r="I121"/>
  <c r="H121"/>
  <c r="J116"/>
  <c r="J121" s="1"/>
  <c r="I116"/>
  <c r="J92" l="1"/>
  <c r="J97" s="1"/>
  <c r="I92"/>
  <c r="I97" s="1"/>
  <c r="H92"/>
  <c r="H97" s="1"/>
  <c r="J29" l="1"/>
  <c r="I29"/>
  <c r="I38"/>
  <c r="I43" l="1"/>
  <c r="J38"/>
  <c r="J43" s="1"/>
  <c r="H38"/>
  <c r="H43" s="1"/>
  <c r="H37"/>
  <c r="J32"/>
  <c r="J37" s="1"/>
  <c r="I32"/>
  <c r="I37" s="1"/>
  <c r="H32"/>
  <c r="J143" l="1"/>
  <c r="I143"/>
  <c r="J142"/>
  <c r="I142"/>
  <c r="J141"/>
  <c r="I141"/>
  <c r="J140"/>
  <c r="J145" s="1"/>
  <c r="I140"/>
  <c r="I145" s="1"/>
  <c r="H140"/>
  <c r="H145" s="1"/>
  <c r="H142"/>
  <c r="H141"/>
  <c r="J30"/>
  <c r="I30"/>
  <c r="J28"/>
  <c r="I28"/>
  <c r="J27"/>
  <c r="J26" s="1"/>
  <c r="J31" s="1"/>
  <c r="I27"/>
  <c r="I26" s="1"/>
  <c r="I31" s="1"/>
  <c r="H27"/>
  <c r="J18"/>
  <c r="I18"/>
  <c r="J17"/>
  <c r="J14" s="1"/>
  <c r="I17"/>
  <c r="I14" s="1"/>
  <c r="J16"/>
  <c r="I16"/>
  <c r="J15"/>
  <c r="I15"/>
  <c r="H18"/>
  <c r="H17"/>
  <c r="H14" s="1"/>
  <c r="H19" s="1"/>
  <c r="H16"/>
  <c r="H15"/>
  <c r="J169"/>
  <c r="J168"/>
  <c r="J12" s="1"/>
  <c r="J167"/>
  <c r="J11" s="1"/>
  <c r="J166"/>
  <c r="J10" s="1"/>
  <c r="J165"/>
  <c r="J9" s="1"/>
  <c r="J164"/>
  <c r="I168"/>
  <c r="I12" s="1"/>
  <c r="I167"/>
  <c r="I11" s="1"/>
  <c r="I166"/>
  <c r="I10" s="1"/>
  <c r="I165"/>
  <c r="I9" s="1"/>
  <c r="H168"/>
  <c r="H12" s="1"/>
  <c r="H11"/>
  <c r="H8" s="1"/>
  <c r="H166"/>
  <c r="H165"/>
  <c r="J170"/>
  <c r="J175" s="1"/>
  <c r="J194"/>
  <c r="I194"/>
  <c r="H194"/>
  <c r="J199"/>
  <c r="I199"/>
  <c r="H199"/>
  <c r="J197"/>
  <c r="I197"/>
  <c r="H197"/>
  <c r="I205"/>
  <c r="H205"/>
  <c r="J200"/>
  <c r="J205" s="1"/>
  <c r="I200"/>
  <c r="H200"/>
  <c r="I187"/>
  <c r="J182"/>
  <c r="J187" s="1"/>
  <c r="I182"/>
  <c r="H182"/>
  <c r="H187" s="1"/>
  <c r="J181"/>
  <c r="I181"/>
  <c r="H181"/>
  <c r="J176"/>
  <c r="I176"/>
  <c r="H176"/>
  <c r="I170"/>
  <c r="I175" s="1"/>
  <c r="H170"/>
  <c r="H175" s="1"/>
  <c r="J154"/>
  <c r="I154"/>
  <c r="H154"/>
  <c r="J158"/>
  <c r="J163" s="1"/>
  <c r="I158"/>
  <c r="I163" s="1"/>
  <c r="H158"/>
  <c r="H163" s="1"/>
  <c r="J155"/>
  <c r="I155"/>
  <c r="H155"/>
  <c r="J152"/>
  <c r="J157" s="1"/>
  <c r="I151"/>
  <c r="J146"/>
  <c r="J151" s="1"/>
  <c r="I146"/>
  <c r="H146"/>
  <c r="H151" s="1"/>
  <c r="J134"/>
  <c r="J139" s="1"/>
  <c r="I134"/>
  <c r="I139" s="1"/>
  <c r="H134"/>
  <c r="H139" s="1"/>
  <c r="J115"/>
  <c r="I115"/>
  <c r="J110"/>
  <c r="I110"/>
  <c r="H110"/>
  <c r="H115" s="1"/>
  <c r="I109"/>
  <c r="J104"/>
  <c r="J109" s="1"/>
  <c r="I104"/>
  <c r="H104"/>
  <c r="H109" s="1"/>
  <c r="I8" l="1"/>
  <c r="I13" s="1"/>
  <c r="H10"/>
  <c r="H13" s="1"/>
  <c r="J8"/>
  <c r="J13" s="1"/>
  <c r="I19"/>
  <c r="J19"/>
  <c r="I152"/>
  <c r="I157" s="1"/>
  <c r="H152"/>
  <c r="H157" s="1"/>
  <c r="J91" l="1"/>
  <c r="I91"/>
  <c r="J86"/>
  <c r="I86"/>
  <c r="H86"/>
  <c r="H91" s="1"/>
  <c r="I85" l="1"/>
  <c r="J80"/>
  <c r="J85" s="1"/>
  <c r="I80"/>
  <c r="H80"/>
  <c r="H85" s="1"/>
  <c r="I79"/>
  <c r="J74"/>
  <c r="J79" s="1"/>
  <c r="I74"/>
  <c r="H74"/>
  <c r="H79" s="1"/>
  <c r="J73"/>
  <c r="I73"/>
  <c r="H73"/>
  <c r="J68"/>
  <c r="I68"/>
  <c r="H68"/>
  <c r="I67"/>
  <c r="J62"/>
  <c r="J67" s="1"/>
  <c r="I62"/>
  <c r="H62"/>
  <c r="H67" s="1"/>
  <c r="J56"/>
  <c r="J61" s="1"/>
  <c r="I56"/>
  <c r="I61" s="1"/>
  <c r="H56"/>
  <c r="H61" s="1"/>
  <c r="I55"/>
  <c r="J50"/>
  <c r="J55" s="1"/>
  <c r="I50"/>
  <c r="H50"/>
  <c r="H55" s="1"/>
  <c r="J44"/>
  <c r="J49" s="1"/>
  <c r="I44"/>
  <c r="I49" s="1"/>
  <c r="H44"/>
  <c r="H49" s="1"/>
  <c r="J20"/>
  <c r="I20"/>
  <c r="H20"/>
  <c r="H25" s="1"/>
  <c r="J25" l="1"/>
  <c r="I25"/>
</calcChain>
</file>

<file path=xl/sharedStrings.xml><?xml version="1.0" encoding="utf-8"?>
<sst xmlns="http://schemas.openxmlformats.org/spreadsheetml/2006/main" count="1021" uniqueCount="105">
  <si>
    <t/>
  </si>
  <si>
    <t>№ пп</t>
  </si>
  <si>
    <t>Код бюджетной классификации</t>
  </si>
  <si>
    <t>Объем средств на реализацию, рублей</t>
  </si>
  <si>
    <t>ГРБС</t>
  </si>
  <si>
    <t>ГП</t>
  </si>
  <si>
    <t>ОМ</t>
  </si>
  <si>
    <t>НР</t>
  </si>
  <si>
    <t>2023</t>
  </si>
  <si>
    <t>2024</t>
  </si>
  <si>
    <t>2025</t>
  </si>
  <si>
    <t>1</t>
  </si>
  <si>
    <t>2</t>
  </si>
  <si>
    <t>3</t>
  </si>
  <si>
    <t>4</t>
  </si>
  <si>
    <t>5</t>
  </si>
  <si>
    <t>6</t>
  </si>
  <si>
    <t>7</t>
  </si>
  <si>
    <t>8</t>
  </si>
  <si>
    <t>9</t>
  </si>
  <si>
    <t>10</t>
  </si>
  <si>
    <t>х</t>
  </si>
  <si>
    <t>x</t>
  </si>
  <si>
    <t>областной бюджет</t>
  </si>
  <si>
    <t xml:space="preserve">План реализации муниципальной программы                                                                                                                                                  
</t>
  </si>
  <si>
    <t>Муниципальная программа, подпрограмма, основное мероприятие (проект), направление расходов, мероприятие</t>
  </si>
  <si>
    <t>местный бюджет</t>
  </si>
  <si>
    <t>администрация Суражского района Брянской области</t>
  </si>
  <si>
    <t>федеральный бюджет</t>
  </si>
  <si>
    <t>внебюджетные средства</t>
  </si>
  <si>
    <t>Приложение 1
к муниципальной программе  «Реализация полномочий администрации Суражского района на территории Суражского городского поселения Суражского муниципального района Брянской области» (2023-2028 годы)</t>
  </si>
  <si>
    <t>Реализация полномочий администрации Суражского района на территории Суражского городского поселения Суражского муниципального района Брянской области</t>
  </si>
  <si>
    <t>01</t>
  </si>
  <si>
    <t>Региональный проект "Региональная и местная дорожная сеть (Брянская область)"</t>
  </si>
  <si>
    <t>ППГП, ТСЭ</t>
  </si>
  <si>
    <t xml:space="preserve">Приведение в нормативное состояние автомобильных дорог и искусственных дорожных сооружений </t>
  </si>
  <si>
    <t>R1</t>
  </si>
  <si>
    <t>Эффективное руководство и управление по решению вопросов местного значения</t>
  </si>
  <si>
    <t>Обеспечение сохранности автомобильных дорог местного значения и условий безопасности движения по ним</t>
  </si>
  <si>
    <t xml:space="preserve">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 </t>
  </si>
  <si>
    <t>Организация и обеспечение освещения улиц</t>
  </si>
  <si>
    <t>Озеленение территории</t>
  </si>
  <si>
    <t>Организация и содержание мест захоронения (кладбищ)</t>
  </si>
  <si>
    <t>Мероприятия по благоустройству</t>
  </si>
  <si>
    <t>Мероприятия по обеспечению населения бытовыми услугами</t>
  </si>
  <si>
    <t>1.</t>
  </si>
  <si>
    <t>1.1.</t>
  </si>
  <si>
    <t>2.</t>
  </si>
  <si>
    <t>2.1.</t>
  </si>
  <si>
    <t>2.2.</t>
  </si>
  <si>
    <t>2.3.</t>
  </si>
  <si>
    <t>2.4.</t>
  </si>
  <si>
    <t>2.5.</t>
  </si>
  <si>
    <t>2.6.</t>
  </si>
  <si>
    <t>2.7.</t>
  </si>
  <si>
    <t>2.8.</t>
  </si>
  <si>
    <t>Выплата муниципальных пенсий (доплат к государственным пенсиям)</t>
  </si>
  <si>
    <t>2.9.</t>
  </si>
  <si>
    <t>Содержание, текущий и капитальный ремонт и обеспечение безопасности гидротехнических сооружений</t>
  </si>
  <si>
    <t>2.10.</t>
  </si>
  <si>
    <t>S0201</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</si>
  <si>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Фабричную и ул. Лесную в г. Сураж Суражского района Брянской области)</t>
  </si>
  <si>
    <t>S6170</t>
  </si>
  <si>
    <t>2.11.</t>
  </si>
  <si>
    <t>3.</t>
  </si>
  <si>
    <t>Содействие реформированию жилищно-коммунального хозяйства, создание благоприятных условий проживания граждан</t>
  </si>
  <si>
    <t>3.1.</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</si>
  <si>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</si>
  <si>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4.</t>
  </si>
  <si>
    <t>Укрепление общественного порядка и общественной безопасности</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</si>
  <si>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местного самоуправления, уполномоченных составлять протоколы об административных правонарушениях)</t>
  </si>
  <si>
    <t>5.</t>
  </si>
  <si>
    <t xml:space="preserve">Подпрограмма "Комплексное развитие систем коммунальной инфраструктуры Суражского городского поселения Суражского муниципального района Брянской области" </t>
  </si>
  <si>
    <t>Региональный проект "Чистая вода (Брянская область)"</t>
  </si>
  <si>
    <t>4.1.</t>
  </si>
  <si>
    <t>5.1.</t>
  </si>
  <si>
    <t>F5</t>
  </si>
  <si>
    <t>5.1.1.</t>
  </si>
  <si>
    <t>Строительство и реконструкция (модернизация) объектов питьевого водоснабжения</t>
  </si>
  <si>
    <t>5.2.</t>
  </si>
  <si>
    <t>Мероприятия в сфере коммунального хозяйства</t>
  </si>
  <si>
    <t>6.</t>
  </si>
  <si>
    <t>6.1.</t>
  </si>
  <si>
    <t>Создание системы мер, направленных на формирование у участников дорожного движения законопослушного поведения</t>
  </si>
  <si>
    <t>Подпрограмма "Формирование законопослушного поведения участников дорожного движения на территории МО "Суражское городское поселение Суражского муниципального района Брянской области"</t>
  </si>
  <si>
    <t>Опубликование нормативных правовых актов муниципальных образований и иной официальной информации</t>
  </si>
  <si>
    <t>Членские взносы некоммерческим организациям</t>
  </si>
  <si>
    <t>2.12.</t>
  </si>
  <si>
    <t>2.13.</t>
  </si>
  <si>
    <t>Мероприятия по приобретению и установке многофункциональных спортивных площадок</t>
  </si>
  <si>
    <t>2.14.</t>
  </si>
  <si>
    <t>Реализация инициативных проектов ("Ремонт и благоустройство памятника "Братская могила коммунистов, расстрелянных в 1942 г. немецкими захватчиками")</t>
  </si>
  <si>
    <t>S5871</t>
  </si>
  <si>
    <t>2.15.</t>
  </si>
  <si>
    <t>S5872</t>
  </si>
  <si>
    <t>2.16.</t>
  </si>
  <si>
    <t>Реализация инициативных проектов ("Ремонт пешеходной зоны к Аллее Героев по ул. Ленина в г. Сураж")</t>
  </si>
  <si>
    <t>Реализация инициативных проектов ("Ремонт пешеходной зоны к городскому парку по ул. Ленина в г. Сураж")</t>
  </si>
  <si>
    <t>S5873</t>
  </si>
  <si>
    <t>2.17.</t>
  </si>
  <si>
    <t>5.3.</t>
  </si>
  <si>
    <t>Приобретение специализированной техники для предприятий жилищно-коммунального комплекса</t>
  </si>
  <si>
    <t>2.18.</t>
  </si>
  <si>
    <t>Инициативное бюджетирование</t>
  </si>
  <si>
    <t>Приложение 1
к постановлению администрации Суражского района от 19 сентября 2023 года № 631</t>
  </si>
</sst>
</file>

<file path=xl/styles.xml><?xml version="1.0" encoding="utf-8"?>
<styleSheet xmlns="http://schemas.openxmlformats.org/spreadsheetml/2006/main">
  <fonts count="11">
    <font>
      <sz val="10"/>
      <color rgb="FF000000"/>
      <name val="Times New Roman"/>
    </font>
    <font>
      <b/>
      <sz val="11"/>
      <color rgb="FF000000"/>
      <name val="Times New Roman"/>
      <family val="1"/>
      <charset val="204"/>
    </font>
    <font>
      <sz val="9"/>
      <color rgb="FF000000"/>
      <name val="Times New Roman"/>
      <family val="1"/>
      <charset val="204"/>
    </font>
    <font>
      <b/>
      <sz val="9"/>
      <color rgb="FF000000"/>
      <name val="Times New Roman"/>
      <family val="1"/>
      <charset val="204"/>
    </font>
    <font>
      <b/>
      <sz val="11"/>
      <color rgb="FF000000"/>
      <name val="Times New Roman"/>
      <family val="1"/>
      <charset val="204"/>
    </font>
    <font>
      <sz val="9"/>
      <color rgb="FF000000"/>
      <name val="Times New Roman"/>
      <family val="1"/>
      <charset val="204"/>
    </font>
    <font>
      <b/>
      <sz val="9"/>
      <color rgb="FF000000"/>
      <name val="Times New Roman"/>
      <family val="1"/>
      <charset val="204"/>
    </font>
    <font>
      <b/>
      <sz val="8"/>
      <name val="Times New Roman"/>
      <family val="1"/>
      <charset val="204"/>
    </font>
    <font>
      <sz val="8"/>
      <name val="Times New Roman"/>
      <family val="1"/>
      <charset val="204"/>
    </font>
    <font>
      <b/>
      <sz val="8"/>
      <color rgb="FF000000"/>
      <name val="Times New Roman"/>
      <family val="1"/>
      <charset val="204"/>
    </font>
    <font>
      <sz val="8"/>
      <color rgb="FF000000"/>
      <name val="Times New Roman"/>
      <family val="1"/>
      <charset val="204"/>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s>
  <cellStyleXfs count="1">
    <xf numFmtId="0" fontId="0" fillId="0" borderId="0">
      <alignment vertical="top" wrapText="1"/>
    </xf>
  </cellStyleXfs>
  <cellXfs count="44">
    <xf numFmtId="0" fontId="0" fillId="0" borderId="0" xfId="0" applyFont="1" applyFill="1" applyAlignment="1">
      <alignment vertical="top" wrapText="1"/>
    </xf>
    <xf numFmtId="0" fontId="3" fillId="0" borderId="3" xfId="0" applyFont="1" applyFill="1" applyBorder="1" applyAlignment="1">
      <alignment horizontal="center" wrapText="1"/>
    </xf>
    <xf numFmtId="4" fontId="3" fillId="0" borderId="3" xfId="0" applyNumberFormat="1" applyFont="1" applyFill="1" applyBorder="1" applyAlignment="1">
      <alignment horizontal="center" wrapText="1"/>
    </xf>
    <xf numFmtId="0" fontId="2" fillId="0" borderId="3" xfId="0" applyFont="1" applyFill="1" applyBorder="1" applyAlignment="1">
      <alignment horizontal="center" wrapText="1"/>
    </xf>
    <xf numFmtId="4" fontId="2" fillId="0" borderId="3" xfId="0" applyNumberFormat="1" applyFont="1" applyFill="1" applyBorder="1" applyAlignment="1">
      <alignment horizontal="center" wrapText="1"/>
    </xf>
    <xf numFmtId="0" fontId="5" fillId="0" borderId="3" xfId="0" applyFont="1" applyFill="1" applyBorder="1" applyAlignment="1">
      <alignment horizontal="left" wrapText="1"/>
    </xf>
    <xf numFmtId="0" fontId="2" fillId="0" borderId="3" xfId="0" applyFont="1" applyFill="1" applyBorder="1" applyAlignment="1">
      <alignment horizontal="left" wrapText="1"/>
    </xf>
    <xf numFmtId="0" fontId="3" fillId="0" borderId="3" xfId="0" applyFont="1" applyFill="1" applyBorder="1" applyAlignment="1">
      <alignment horizontal="left" wrapText="1"/>
    </xf>
    <xf numFmtId="49" fontId="3" fillId="0" borderId="3" xfId="0" applyNumberFormat="1" applyFont="1" applyFill="1" applyBorder="1" applyAlignment="1">
      <alignment horizontal="center" wrapText="1"/>
    </xf>
    <xf numFmtId="49" fontId="2" fillId="0" borderId="3" xfId="0" applyNumberFormat="1" applyFont="1" applyFill="1" applyBorder="1" applyAlignment="1">
      <alignment horizontal="center" wrapText="1"/>
    </xf>
    <xf numFmtId="0" fontId="9" fillId="0" borderId="4" xfId="0" applyFont="1" applyFill="1" applyBorder="1" applyAlignment="1">
      <alignment horizontal="left" wrapText="1"/>
    </xf>
    <xf numFmtId="0" fontId="9" fillId="0" borderId="4" xfId="0" applyFont="1" applyFill="1" applyBorder="1" applyAlignment="1">
      <alignment horizontal="center" wrapText="1"/>
    </xf>
    <xf numFmtId="49" fontId="10" fillId="0" borderId="3" xfId="0" applyNumberFormat="1" applyFont="1" applyFill="1" applyBorder="1" applyAlignment="1">
      <alignment horizontal="center" wrapText="1"/>
    </xf>
    <xf numFmtId="4" fontId="9" fillId="0" borderId="4" xfId="0" applyNumberFormat="1" applyFont="1" applyFill="1" applyBorder="1" applyAlignment="1">
      <alignment horizont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wrapText="1"/>
    </xf>
    <xf numFmtId="4" fontId="10" fillId="0" borderId="3" xfId="0" applyNumberFormat="1" applyFont="1" applyFill="1" applyBorder="1" applyAlignment="1">
      <alignment horizontal="center" wrapText="1"/>
    </xf>
    <xf numFmtId="0" fontId="10" fillId="0" borderId="4" xfId="0" applyFont="1" applyFill="1" applyBorder="1" applyAlignment="1">
      <alignment horizontal="center" wrapText="1"/>
    </xf>
    <xf numFmtId="0" fontId="9" fillId="0" borderId="3" xfId="0" applyFont="1" applyFill="1" applyBorder="1" applyAlignment="1">
      <alignment horizontal="center" wrapText="1"/>
    </xf>
    <xf numFmtId="49" fontId="9" fillId="0" borderId="3" xfId="0" applyNumberFormat="1" applyFont="1" applyFill="1" applyBorder="1" applyAlignment="1">
      <alignment horizontal="center" wrapText="1"/>
    </xf>
    <xf numFmtId="4" fontId="9" fillId="0" borderId="3" xfId="0" applyNumberFormat="1" applyFont="1" applyFill="1" applyBorder="1" applyAlignment="1">
      <alignment horizontal="center" wrapText="1"/>
    </xf>
    <xf numFmtId="0" fontId="10" fillId="0" borderId="6" xfId="0" applyFont="1" applyFill="1" applyBorder="1" applyAlignment="1">
      <alignment horizontal="left" wrapText="1"/>
    </xf>
    <xf numFmtId="0" fontId="10" fillId="0" borderId="6" xfId="0" applyFont="1" applyFill="1" applyBorder="1" applyAlignment="1">
      <alignment horizontal="center" wrapText="1"/>
    </xf>
    <xf numFmtId="49" fontId="10" fillId="0" borderId="6" xfId="0" applyNumberFormat="1" applyFont="1" applyFill="1" applyBorder="1" applyAlignment="1">
      <alignment horizontal="center" wrapText="1"/>
    </xf>
    <xf numFmtId="0" fontId="10" fillId="0" borderId="7" xfId="0" applyFont="1" applyFill="1" applyBorder="1" applyAlignment="1">
      <alignment horizontal="center" wrapText="1"/>
    </xf>
    <xf numFmtId="4" fontId="10" fillId="0" borderId="6" xfId="0" applyNumberFormat="1" applyFont="1" applyFill="1" applyBorder="1" applyAlignment="1">
      <alignment horizontal="center" wrapText="1"/>
    </xf>
    <xf numFmtId="0" fontId="10" fillId="0" borderId="1" xfId="0" applyFont="1" applyFill="1" applyBorder="1" applyAlignment="1">
      <alignment horizontal="center" vertical="top" wrapText="1"/>
    </xf>
    <xf numFmtId="0" fontId="3" fillId="0" borderId="2" xfId="0" applyFont="1" applyFill="1" applyBorder="1" applyAlignment="1">
      <alignment horizontal="left" wrapText="1"/>
    </xf>
    <xf numFmtId="0" fontId="2" fillId="0" borderId="2" xfId="0" applyFont="1" applyFill="1" applyBorder="1" applyAlignment="1">
      <alignment horizontal="left" wrapText="1"/>
    </xf>
    <xf numFmtId="0" fontId="10" fillId="0" borderId="2" xfId="0" applyFont="1" applyFill="1" applyBorder="1" applyAlignment="1">
      <alignment horizontal="left" wrapText="1"/>
    </xf>
    <xf numFmtId="49" fontId="10" fillId="0" borderId="3" xfId="0" applyNumberFormat="1" applyFont="1" applyFill="1" applyBorder="1" applyAlignment="1">
      <alignment horizontal="left" wrapText="1"/>
    </xf>
    <xf numFmtId="49" fontId="10" fillId="0" borderId="2" xfId="0" applyNumberFormat="1" applyFont="1" applyFill="1" applyBorder="1" applyAlignment="1">
      <alignment horizontal="left" wrapText="1"/>
    </xf>
    <xf numFmtId="0" fontId="10" fillId="0" borderId="2" xfId="0" applyNumberFormat="1" applyFont="1" applyFill="1" applyBorder="1" applyAlignment="1">
      <alignment horizontal="left" wrapText="1"/>
    </xf>
    <xf numFmtId="49" fontId="9" fillId="0" borderId="3" xfId="0" applyNumberFormat="1" applyFont="1" applyFill="1" applyBorder="1" applyAlignment="1">
      <alignment horizontal="left" wrapText="1"/>
    </xf>
    <xf numFmtId="0" fontId="7" fillId="0" borderId="1" xfId="0" applyNumberFormat="1" applyFont="1" applyFill="1" applyBorder="1" applyAlignment="1">
      <alignment horizontal="left" wrapText="1"/>
    </xf>
    <xf numFmtId="0" fontId="8" fillId="0" borderId="1" xfId="0" applyNumberFormat="1" applyFont="1" applyFill="1" applyBorder="1" applyAlignment="1">
      <alignment horizontal="left" wrapText="1"/>
    </xf>
    <xf numFmtId="0" fontId="10" fillId="0" borderId="5" xfId="0" applyFont="1" applyFill="1" applyBorder="1" applyAlignment="1">
      <alignment horizontal="left" wrapText="1"/>
    </xf>
    <xf numFmtId="0" fontId="3" fillId="0" borderId="0" xfId="0" applyFont="1" applyFill="1" applyAlignment="1">
      <alignment horizontal="right" vertical="center" wrapText="1"/>
    </xf>
    <xf numFmtId="0" fontId="6" fillId="0" borderId="0" xfId="0" applyFont="1" applyFill="1" applyAlignment="1">
      <alignment horizontal="right" vertic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1" fillId="0" borderId="0" xfId="0" applyFont="1" applyFill="1" applyAlignment="1">
      <alignment horizontal="center" vertical="center" wrapText="1"/>
    </xf>
    <xf numFmtId="0" fontId="10" fillId="0" borderId="1" xfId="0" applyFont="1" applyFill="1" applyBorder="1" applyAlignment="1">
      <alignment horizontal="center" vertical="top" wrapText="1"/>
    </xf>
    <xf numFmtId="0" fontId="9" fillId="0" borderId="1"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05"/>
  <sheetViews>
    <sheetView tabSelected="1" zoomScale="130" zoomScaleNormal="130" workbookViewId="0">
      <selection activeCell="I12" sqref="I12"/>
    </sheetView>
  </sheetViews>
  <sheetFormatPr defaultRowHeight="12.75"/>
  <cols>
    <col min="1" max="1" width="5.5" customWidth="1"/>
    <col min="2" max="2" width="45.83203125" customWidth="1"/>
    <col min="3" max="3" width="9.83203125" customWidth="1"/>
    <col min="4" max="4" width="8.1640625" customWidth="1"/>
    <col min="5" max="5" width="10.33203125" customWidth="1"/>
    <col min="6" max="6" width="9" customWidth="1"/>
    <col min="7" max="7" width="9.33203125" customWidth="1"/>
    <col min="8" max="8" width="17.6640625" customWidth="1"/>
    <col min="9" max="9" width="18.83203125" customWidth="1"/>
    <col min="10" max="10" width="18.5" customWidth="1"/>
  </cols>
  <sheetData>
    <row r="1" spans="1:10" ht="39" customHeight="1">
      <c r="A1" s="37" t="s">
        <v>104</v>
      </c>
      <c r="B1" s="38"/>
      <c r="C1" s="38"/>
      <c r="D1" s="38"/>
      <c r="E1" s="38"/>
      <c r="F1" s="38"/>
      <c r="G1" s="38"/>
      <c r="H1" s="38"/>
      <c r="I1" s="38"/>
      <c r="J1" s="38"/>
    </row>
    <row r="2" spans="1:10" ht="45.75" customHeight="1">
      <c r="A2" s="37" t="s">
        <v>30</v>
      </c>
      <c r="B2" s="38"/>
      <c r="C2" s="38"/>
      <c r="D2" s="38"/>
      <c r="E2" s="38"/>
      <c r="F2" s="38"/>
      <c r="G2" s="38"/>
      <c r="H2" s="38"/>
      <c r="I2" s="38"/>
      <c r="J2" s="38"/>
    </row>
    <row r="3" spans="1:10" ht="30" customHeight="1">
      <c r="A3" s="39" t="s">
        <v>24</v>
      </c>
      <c r="B3" s="40"/>
      <c r="C3" s="40"/>
      <c r="D3" s="40"/>
      <c r="E3" s="40"/>
      <c r="F3" s="40"/>
      <c r="G3" s="40"/>
      <c r="H3" s="40"/>
      <c r="I3" s="40"/>
      <c r="J3" s="40"/>
    </row>
    <row r="4" spans="1:10" ht="14.25">
      <c r="A4" s="41" t="s">
        <v>0</v>
      </c>
      <c r="B4" s="41"/>
      <c r="C4" s="41"/>
      <c r="D4" s="41"/>
      <c r="E4" s="41"/>
      <c r="F4" s="41"/>
      <c r="G4" s="41"/>
      <c r="H4" s="41"/>
      <c r="I4" s="41"/>
      <c r="J4" s="41"/>
    </row>
    <row r="5" spans="1:10">
      <c r="A5" s="42" t="s">
        <v>1</v>
      </c>
      <c r="B5" s="42" t="s">
        <v>25</v>
      </c>
      <c r="C5" s="42" t="s">
        <v>2</v>
      </c>
      <c r="D5" s="42"/>
      <c r="E5" s="42"/>
      <c r="F5" s="42"/>
      <c r="G5" s="42"/>
      <c r="H5" s="42" t="s">
        <v>3</v>
      </c>
      <c r="I5" s="42"/>
      <c r="J5" s="42"/>
    </row>
    <row r="6" spans="1:10" ht="12" customHeight="1">
      <c r="A6" s="43" t="s">
        <v>0</v>
      </c>
      <c r="B6" s="43" t="s">
        <v>0</v>
      </c>
      <c r="C6" s="26" t="s">
        <v>4</v>
      </c>
      <c r="D6" s="26" t="s">
        <v>5</v>
      </c>
      <c r="E6" s="26" t="s">
        <v>34</v>
      </c>
      <c r="F6" s="26" t="s">
        <v>6</v>
      </c>
      <c r="G6" s="26" t="s">
        <v>7</v>
      </c>
      <c r="H6" s="26" t="s">
        <v>8</v>
      </c>
      <c r="I6" s="26" t="s">
        <v>9</v>
      </c>
      <c r="J6" s="26" t="s">
        <v>10</v>
      </c>
    </row>
    <row r="7" spans="1:10">
      <c r="A7" s="26" t="s">
        <v>11</v>
      </c>
      <c r="B7" s="26" t="s">
        <v>12</v>
      </c>
      <c r="C7" s="26" t="s">
        <v>13</v>
      </c>
      <c r="D7" s="26" t="s">
        <v>14</v>
      </c>
      <c r="E7" s="26" t="s">
        <v>15</v>
      </c>
      <c r="F7" s="26" t="s">
        <v>16</v>
      </c>
      <c r="G7" s="26" t="s">
        <v>17</v>
      </c>
      <c r="H7" s="26" t="s">
        <v>18</v>
      </c>
      <c r="I7" s="26" t="s">
        <v>19</v>
      </c>
      <c r="J7" s="26" t="s">
        <v>20</v>
      </c>
    </row>
    <row r="8" spans="1:10" ht="46.5" customHeight="1">
      <c r="A8" s="27" t="s">
        <v>0</v>
      </c>
      <c r="B8" s="7" t="s">
        <v>31</v>
      </c>
      <c r="C8" s="1" t="s">
        <v>21</v>
      </c>
      <c r="D8" s="8" t="s">
        <v>32</v>
      </c>
      <c r="E8" s="1" t="s">
        <v>21</v>
      </c>
      <c r="F8" s="1" t="s">
        <v>21</v>
      </c>
      <c r="G8" s="1" t="s">
        <v>22</v>
      </c>
      <c r="H8" s="2">
        <f>H9+H10+H11+H12</f>
        <v>431825616.72000009</v>
      </c>
      <c r="I8" s="2">
        <f t="shared" ref="I8:J8" si="0">I9+I10+I11+I12</f>
        <v>43014587.869999997</v>
      </c>
      <c r="J8" s="2">
        <f t="shared" si="0"/>
        <v>48657611</v>
      </c>
    </row>
    <row r="9" spans="1:10">
      <c r="A9" s="28" t="s">
        <v>0</v>
      </c>
      <c r="B9" s="5" t="s">
        <v>28</v>
      </c>
      <c r="C9" s="3" t="s">
        <v>22</v>
      </c>
      <c r="D9" s="9" t="s">
        <v>32</v>
      </c>
      <c r="E9" s="3" t="s">
        <v>21</v>
      </c>
      <c r="F9" s="3" t="s">
        <v>21</v>
      </c>
      <c r="G9" s="3" t="s">
        <v>22</v>
      </c>
      <c r="H9" s="4">
        <f>H15+H27+H141+H153+H165+H195</f>
        <v>22707000</v>
      </c>
      <c r="I9" s="4">
        <f t="shared" ref="I9:J9" si="1">I15+I27+I141+I153+I165+I195</f>
        <v>0</v>
      </c>
      <c r="J9" s="4">
        <f t="shared" si="1"/>
        <v>0</v>
      </c>
    </row>
    <row r="10" spans="1:10">
      <c r="A10" s="28"/>
      <c r="B10" s="5" t="s">
        <v>23</v>
      </c>
      <c r="C10" s="3" t="s">
        <v>22</v>
      </c>
      <c r="D10" s="9" t="s">
        <v>32</v>
      </c>
      <c r="E10" s="3" t="s">
        <v>21</v>
      </c>
      <c r="F10" s="3" t="s">
        <v>21</v>
      </c>
      <c r="G10" s="3" t="s">
        <v>22</v>
      </c>
      <c r="H10" s="4">
        <f>H16+H28+H142+H154+H166+H196</f>
        <v>351093192.00000006</v>
      </c>
      <c r="I10" s="4">
        <f t="shared" ref="I10:J10" si="2">I16+I28+I142+I154+I166+I196</f>
        <v>6091455</v>
      </c>
      <c r="J10" s="4">
        <f t="shared" si="2"/>
        <v>12182711</v>
      </c>
    </row>
    <row r="11" spans="1:10">
      <c r="A11" s="28"/>
      <c r="B11" s="5" t="s">
        <v>26</v>
      </c>
      <c r="C11" s="3" t="s">
        <v>22</v>
      </c>
      <c r="D11" s="9" t="s">
        <v>32</v>
      </c>
      <c r="E11" s="3" t="s">
        <v>21</v>
      </c>
      <c r="F11" s="3" t="s">
        <v>21</v>
      </c>
      <c r="G11" s="3" t="s">
        <v>22</v>
      </c>
      <c r="H11" s="4">
        <f>H17+H29+H143+H155+H167+H197</f>
        <v>57686448.280000009</v>
      </c>
      <c r="I11" s="4">
        <f t="shared" ref="I11:J11" si="3">I17+I29+I143+I155+I167+I197</f>
        <v>36923132.869999997</v>
      </c>
      <c r="J11" s="4">
        <f t="shared" si="3"/>
        <v>36474900</v>
      </c>
    </row>
    <row r="12" spans="1:10">
      <c r="A12" s="28"/>
      <c r="B12" s="6" t="s">
        <v>29</v>
      </c>
      <c r="C12" s="3" t="s">
        <v>22</v>
      </c>
      <c r="D12" s="9" t="s">
        <v>32</v>
      </c>
      <c r="E12" s="3" t="s">
        <v>21</v>
      </c>
      <c r="F12" s="3" t="s">
        <v>21</v>
      </c>
      <c r="G12" s="3" t="s">
        <v>22</v>
      </c>
      <c r="H12" s="4">
        <f>H18+H30+H144+H156+H168+H198</f>
        <v>338976.44</v>
      </c>
      <c r="I12" s="4">
        <f t="shared" ref="I12:J12" si="4">I18+I30+I144+I156+I168+I198</f>
        <v>0</v>
      </c>
      <c r="J12" s="4">
        <f t="shared" si="4"/>
        <v>0</v>
      </c>
    </row>
    <row r="13" spans="1:10" ht="24">
      <c r="A13" s="28" t="s">
        <v>0</v>
      </c>
      <c r="B13" s="5" t="s">
        <v>27</v>
      </c>
      <c r="C13" s="3">
        <v>841</v>
      </c>
      <c r="D13" s="9" t="s">
        <v>32</v>
      </c>
      <c r="E13" s="3" t="s">
        <v>21</v>
      </c>
      <c r="F13" s="3" t="s">
        <v>21</v>
      </c>
      <c r="G13" s="3" t="s">
        <v>22</v>
      </c>
      <c r="H13" s="4">
        <f>H8</f>
        <v>431825616.72000009</v>
      </c>
      <c r="I13" s="4">
        <f t="shared" ref="I13:J13" si="5">I8</f>
        <v>43014587.869999997</v>
      </c>
      <c r="J13" s="4">
        <f t="shared" si="5"/>
        <v>48657611</v>
      </c>
    </row>
    <row r="14" spans="1:10" ht="23.25" customHeight="1">
      <c r="A14" s="10" t="s">
        <v>45</v>
      </c>
      <c r="B14" s="10" t="s">
        <v>33</v>
      </c>
      <c r="C14" s="11" t="s">
        <v>21</v>
      </c>
      <c r="D14" s="12" t="s">
        <v>32</v>
      </c>
      <c r="E14" s="11">
        <v>1</v>
      </c>
      <c r="F14" s="11" t="s">
        <v>36</v>
      </c>
      <c r="G14" s="18" t="s">
        <v>21</v>
      </c>
      <c r="H14" s="13">
        <f>H15+H16+H17+H18</f>
        <v>36435193.100000001</v>
      </c>
      <c r="I14" s="13">
        <f t="shared" ref="I14:J14" si="6">I17</f>
        <v>0</v>
      </c>
      <c r="J14" s="13">
        <f t="shared" si="6"/>
        <v>0</v>
      </c>
    </row>
    <row r="15" spans="1:10">
      <c r="A15" s="29" t="s">
        <v>0</v>
      </c>
      <c r="B15" s="14" t="s">
        <v>28</v>
      </c>
      <c r="C15" s="15" t="s">
        <v>22</v>
      </c>
      <c r="D15" s="15" t="s">
        <v>22</v>
      </c>
      <c r="E15" s="15" t="s">
        <v>22</v>
      </c>
      <c r="F15" s="15" t="s">
        <v>22</v>
      </c>
      <c r="G15" s="15" t="s">
        <v>22</v>
      </c>
      <c r="H15" s="16">
        <f>H21</f>
        <v>0</v>
      </c>
      <c r="I15" s="16">
        <f t="shared" ref="I15:J15" si="7">I21</f>
        <v>0</v>
      </c>
      <c r="J15" s="16">
        <f t="shared" si="7"/>
        <v>0</v>
      </c>
    </row>
    <row r="16" spans="1:10">
      <c r="A16" s="29"/>
      <c r="B16" s="14" t="s">
        <v>23</v>
      </c>
      <c r="C16" s="15" t="s">
        <v>22</v>
      </c>
      <c r="D16" s="15" t="s">
        <v>22</v>
      </c>
      <c r="E16" s="15" t="s">
        <v>22</v>
      </c>
      <c r="F16" s="17" t="s">
        <v>36</v>
      </c>
      <c r="G16" s="15" t="s">
        <v>21</v>
      </c>
      <c r="H16" s="16">
        <f>H22</f>
        <v>35734366.359999999</v>
      </c>
      <c r="I16" s="16">
        <f t="shared" ref="I16:J16" si="8">I22</f>
        <v>0</v>
      </c>
      <c r="J16" s="16">
        <f t="shared" si="8"/>
        <v>0</v>
      </c>
    </row>
    <row r="17" spans="1:10">
      <c r="A17" s="29"/>
      <c r="B17" s="14" t="s">
        <v>26</v>
      </c>
      <c r="C17" s="15" t="s">
        <v>22</v>
      </c>
      <c r="D17" s="12" t="s">
        <v>32</v>
      </c>
      <c r="E17" s="17">
        <v>1</v>
      </c>
      <c r="F17" s="17" t="s">
        <v>36</v>
      </c>
      <c r="G17" s="15" t="s">
        <v>21</v>
      </c>
      <c r="H17" s="16">
        <f>H23</f>
        <v>700826.74</v>
      </c>
      <c r="I17" s="16">
        <f t="shared" ref="I17:J17" si="9">I23</f>
        <v>0</v>
      </c>
      <c r="J17" s="16">
        <f t="shared" si="9"/>
        <v>0</v>
      </c>
    </row>
    <row r="18" spans="1:10">
      <c r="A18" s="29"/>
      <c r="B18" s="14" t="s">
        <v>29</v>
      </c>
      <c r="C18" s="15" t="s">
        <v>22</v>
      </c>
      <c r="D18" s="15" t="s">
        <v>22</v>
      </c>
      <c r="E18" s="15" t="s">
        <v>22</v>
      </c>
      <c r="F18" s="15" t="s">
        <v>22</v>
      </c>
      <c r="G18" s="15" t="s">
        <v>22</v>
      </c>
      <c r="H18" s="16">
        <f>H24</f>
        <v>0</v>
      </c>
      <c r="I18" s="16">
        <f t="shared" ref="I18:J18" si="10">I24</f>
        <v>0</v>
      </c>
      <c r="J18" s="16">
        <f t="shared" si="10"/>
        <v>0</v>
      </c>
    </row>
    <row r="19" spans="1:10" ht="17.25" customHeight="1">
      <c r="A19" s="29" t="s">
        <v>0</v>
      </c>
      <c r="B19" s="14" t="s">
        <v>27</v>
      </c>
      <c r="C19" s="15">
        <v>841</v>
      </c>
      <c r="D19" s="12" t="s">
        <v>32</v>
      </c>
      <c r="E19" s="17">
        <v>1</v>
      </c>
      <c r="F19" s="17" t="s">
        <v>36</v>
      </c>
      <c r="G19" s="15" t="s">
        <v>21</v>
      </c>
      <c r="H19" s="16">
        <f>H14</f>
        <v>36435193.100000001</v>
      </c>
      <c r="I19" s="16">
        <f t="shared" ref="I19:J19" si="11">I17</f>
        <v>0</v>
      </c>
      <c r="J19" s="16">
        <f t="shared" si="11"/>
        <v>0</v>
      </c>
    </row>
    <row r="20" spans="1:10" ht="22.5" customHeight="1">
      <c r="A20" s="30" t="s">
        <v>46</v>
      </c>
      <c r="B20" s="14" t="s">
        <v>35</v>
      </c>
      <c r="C20" s="15" t="s">
        <v>21</v>
      </c>
      <c r="D20" s="12" t="s">
        <v>32</v>
      </c>
      <c r="E20" s="17">
        <v>1</v>
      </c>
      <c r="F20" s="17" t="s">
        <v>36</v>
      </c>
      <c r="G20" s="15">
        <v>53940</v>
      </c>
      <c r="H20" s="16">
        <f>H21+H22+H23</f>
        <v>36435193.100000001</v>
      </c>
      <c r="I20" s="16">
        <f t="shared" ref="I20:J20" si="12">I21+I22+I23</f>
        <v>0</v>
      </c>
      <c r="J20" s="16">
        <f t="shared" si="12"/>
        <v>0</v>
      </c>
    </row>
    <row r="21" spans="1:10">
      <c r="A21" s="31"/>
      <c r="B21" s="14" t="s">
        <v>28</v>
      </c>
      <c r="C21" s="15" t="s">
        <v>22</v>
      </c>
      <c r="D21" s="15" t="s">
        <v>22</v>
      </c>
      <c r="E21" s="15" t="s">
        <v>22</v>
      </c>
      <c r="F21" s="15" t="s">
        <v>22</v>
      </c>
      <c r="G21" s="15" t="s">
        <v>22</v>
      </c>
      <c r="H21" s="16">
        <v>0</v>
      </c>
      <c r="I21" s="16">
        <v>0</v>
      </c>
      <c r="J21" s="16">
        <v>0</v>
      </c>
    </row>
    <row r="22" spans="1:10">
      <c r="A22" s="31"/>
      <c r="B22" s="14" t="s">
        <v>23</v>
      </c>
      <c r="C22" s="15" t="s">
        <v>22</v>
      </c>
      <c r="D22" s="12" t="s">
        <v>32</v>
      </c>
      <c r="E22" s="17">
        <v>1</v>
      </c>
      <c r="F22" s="17" t="s">
        <v>36</v>
      </c>
      <c r="G22" s="15">
        <v>53940</v>
      </c>
      <c r="H22" s="16">
        <v>35734366.359999999</v>
      </c>
      <c r="I22" s="16">
        <v>0</v>
      </c>
      <c r="J22" s="16">
        <v>0</v>
      </c>
    </row>
    <row r="23" spans="1:10">
      <c r="A23" s="32" t="s">
        <v>0</v>
      </c>
      <c r="B23" s="14" t="s">
        <v>26</v>
      </c>
      <c r="C23" s="15" t="s">
        <v>22</v>
      </c>
      <c r="D23" s="12" t="s">
        <v>32</v>
      </c>
      <c r="E23" s="17">
        <v>1</v>
      </c>
      <c r="F23" s="17" t="s">
        <v>36</v>
      </c>
      <c r="G23" s="15">
        <v>53940</v>
      </c>
      <c r="H23" s="16">
        <v>700826.74</v>
      </c>
      <c r="I23" s="16">
        <v>0</v>
      </c>
      <c r="J23" s="16">
        <v>0</v>
      </c>
    </row>
    <row r="24" spans="1:10">
      <c r="A24" s="32"/>
      <c r="B24" s="14" t="s">
        <v>29</v>
      </c>
      <c r="C24" s="15" t="s">
        <v>22</v>
      </c>
      <c r="D24" s="15" t="s">
        <v>22</v>
      </c>
      <c r="E24" s="15" t="s">
        <v>22</v>
      </c>
      <c r="F24" s="15" t="s">
        <v>22</v>
      </c>
      <c r="G24" s="15" t="s">
        <v>22</v>
      </c>
      <c r="H24" s="16">
        <v>0</v>
      </c>
      <c r="I24" s="16">
        <v>0</v>
      </c>
      <c r="J24" s="16">
        <v>0</v>
      </c>
    </row>
    <row r="25" spans="1:10" ht="18" customHeight="1">
      <c r="A25" s="32" t="s">
        <v>0</v>
      </c>
      <c r="B25" s="14" t="s">
        <v>27</v>
      </c>
      <c r="C25" s="15">
        <v>841</v>
      </c>
      <c r="D25" s="12" t="s">
        <v>32</v>
      </c>
      <c r="E25" s="17">
        <v>1</v>
      </c>
      <c r="F25" s="17" t="s">
        <v>36</v>
      </c>
      <c r="G25" s="15">
        <v>53940</v>
      </c>
      <c r="H25" s="16">
        <f>H20</f>
        <v>36435193.100000001</v>
      </c>
      <c r="I25" s="16">
        <f t="shared" ref="I25:J25" si="13">I23</f>
        <v>0</v>
      </c>
      <c r="J25" s="16">
        <f t="shared" si="13"/>
        <v>0</v>
      </c>
    </row>
    <row r="26" spans="1:10" ht="23.25" customHeight="1">
      <c r="A26" s="33" t="s">
        <v>47</v>
      </c>
      <c r="B26" s="34" t="s">
        <v>37</v>
      </c>
      <c r="C26" s="18" t="s">
        <v>21</v>
      </c>
      <c r="D26" s="19" t="s">
        <v>32</v>
      </c>
      <c r="E26" s="11">
        <v>4</v>
      </c>
      <c r="F26" s="18">
        <v>11</v>
      </c>
      <c r="G26" s="18" t="s">
        <v>21</v>
      </c>
      <c r="H26" s="20">
        <f>H27+H28+H29+H30</f>
        <v>369089972.12000006</v>
      </c>
      <c r="I26" s="20">
        <f t="shared" ref="I26:J26" si="14">I27+I28+I29+I30</f>
        <v>42164387.869999997</v>
      </c>
      <c r="J26" s="20">
        <f t="shared" si="14"/>
        <v>47807411</v>
      </c>
    </row>
    <row r="27" spans="1:10">
      <c r="A27" s="31"/>
      <c r="B27" s="14" t="s">
        <v>28</v>
      </c>
      <c r="C27" s="15" t="s">
        <v>22</v>
      </c>
      <c r="D27" s="15" t="s">
        <v>22</v>
      </c>
      <c r="E27" s="15" t="s">
        <v>22</v>
      </c>
      <c r="F27" s="15" t="s">
        <v>22</v>
      </c>
      <c r="G27" s="15" t="s">
        <v>22</v>
      </c>
      <c r="H27" s="16">
        <f>H45+H51+H57+H63+H69+H75+H81+H87+H105+H111+H135</f>
        <v>0</v>
      </c>
      <c r="I27" s="16">
        <f t="shared" ref="I27:J27" si="15">I45+I51+I57+I63+I69+I75+I81+I87+I105+I111+I135</f>
        <v>0</v>
      </c>
      <c r="J27" s="16">
        <f t="shared" si="15"/>
        <v>0</v>
      </c>
    </row>
    <row r="28" spans="1:10">
      <c r="A28" s="31"/>
      <c r="B28" s="14" t="s">
        <v>23</v>
      </c>
      <c r="C28" s="15" t="s">
        <v>22</v>
      </c>
      <c r="D28" s="15" t="s">
        <v>22</v>
      </c>
      <c r="E28" s="15">
        <v>4</v>
      </c>
      <c r="F28" s="15">
        <v>11</v>
      </c>
      <c r="G28" s="15" t="s">
        <v>22</v>
      </c>
      <c r="H28" s="16">
        <f>H46+H52+H58+H64+H70+H76+H82+H88+H106+H112+H136+H118+H124+H130</f>
        <v>315129122.18000007</v>
      </c>
      <c r="I28" s="16">
        <f t="shared" ref="I28:J28" si="16">I46+I52+I58+I64+I70+I76+I82+I88+I106+I112+I136</f>
        <v>6091255</v>
      </c>
      <c r="J28" s="16">
        <f t="shared" si="16"/>
        <v>12182511</v>
      </c>
    </row>
    <row r="29" spans="1:10">
      <c r="A29" s="29" t="s">
        <v>0</v>
      </c>
      <c r="B29" s="14" t="s">
        <v>26</v>
      </c>
      <c r="C29" s="15" t="s">
        <v>22</v>
      </c>
      <c r="D29" s="12" t="s">
        <v>32</v>
      </c>
      <c r="E29" s="15">
        <v>4</v>
      </c>
      <c r="F29" s="15">
        <v>11</v>
      </c>
      <c r="G29" s="15" t="s">
        <v>22</v>
      </c>
      <c r="H29" s="16">
        <f>H35+H41+H47+H53+H59+H65+H71+H77+H83+H89+H107+H113+H137+H95+H101+H119+H125+H131</f>
        <v>53621873.500000007</v>
      </c>
      <c r="I29" s="16">
        <f t="shared" ref="I29:J29" si="17">I35+I41+I47+I53+I59+I65+I71+I77+I83+I89+I107+I113+I137</f>
        <v>36073132.869999997</v>
      </c>
      <c r="J29" s="16">
        <f t="shared" si="17"/>
        <v>35624900</v>
      </c>
    </row>
    <row r="30" spans="1:10">
      <c r="A30" s="29"/>
      <c r="B30" s="14" t="s">
        <v>29</v>
      </c>
      <c r="C30" s="15" t="s">
        <v>22</v>
      </c>
      <c r="D30" s="15" t="s">
        <v>22</v>
      </c>
      <c r="E30" s="15" t="s">
        <v>22</v>
      </c>
      <c r="F30" s="15" t="s">
        <v>22</v>
      </c>
      <c r="G30" s="15" t="s">
        <v>22</v>
      </c>
      <c r="H30" s="16">
        <f>H48+H54+H60+H66+H72+H78+H84+H90+H108+H114+H138+H120+H126+H132</f>
        <v>338976.44</v>
      </c>
      <c r="I30" s="16">
        <f t="shared" ref="I30:J30" si="18">I48+I54+I60+I66+I72+I78+I84+I90+I108+I114+I138</f>
        <v>0</v>
      </c>
      <c r="J30" s="16">
        <f t="shared" si="18"/>
        <v>0</v>
      </c>
    </row>
    <row r="31" spans="1:10" ht="18.75" customHeight="1">
      <c r="A31" s="29" t="s">
        <v>0</v>
      </c>
      <c r="B31" s="14" t="s">
        <v>27</v>
      </c>
      <c r="C31" s="15">
        <v>841</v>
      </c>
      <c r="D31" s="12" t="s">
        <v>32</v>
      </c>
      <c r="E31" s="17">
        <v>4</v>
      </c>
      <c r="F31" s="15">
        <v>11</v>
      </c>
      <c r="G31" s="15" t="s">
        <v>22</v>
      </c>
      <c r="H31" s="16">
        <f>H26</f>
        <v>369089972.12000006</v>
      </c>
      <c r="I31" s="16">
        <f>I26</f>
        <v>42164387.869999997</v>
      </c>
      <c r="J31" s="16">
        <f t="shared" ref="J31" si="19">J26</f>
        <v>47807411</v>
      </c>
    </row>
    <row r="32" spans="1:10" ht="32.25" customHeight="1">
      <c r="A32" s="30" t="s">
        <v>48</v>
      </c>
      <c r="B32" s="35" t="s">
        <v>85</v>
      </c>
      <c r="C32" s="15" t="s">
        <v>21</v>
      </c>
      <c r="D32" s="12" t="s">
        <v>32</v>
      </c>
      <c r="E32" s="17">
        <v>4</v>
      </c>
      <c r="F32" s="15">
        <v>11</v>
      </c>
      <c r="G32" s="15">
        <v>80100</v>
      </c>
      <c r="H32" s="16">
        <f>H33+H34+H35</f>
        <v>20000</v>
      </c>
      <c r="I32" s="16">
        <f t="shared" ref="I32:J32" si="20">I33+I34+I35</f>
        <v>0</v>
      </c>
      <c r="J32" s="16">
        <f t="shared" si="20"/>
        <v>0</v>
      </c>
    </row>
    <row r="33" spans="1:10" ht="12.75" customHeight="1">
      <c r="A33" s="31"/>
      <c r="B33" s="14" t="s">
        <v>28</v>
      </c>
      <c r="C33" s="15" t="s">
        <v>22</v>
      </c>
      <c r="D33" s="15" t="s">
        <v>22</v>
      </c>
      <c r="E33" s="15" t="s">
        <v>22</v>
      </c>
      <c r="F33" s="15" t="s">
        <v>22</v>
      </c>
      <c r="G33" s="15" t="s">
        <v>22</v>
      </c>
      <c r="H33" s="16">
        <v>0</v>
      </c>
      <c r="I33" s="16">
        <v>0</v>
      </c>
      <c r="J33" s="16">
        <v>0</v>
      </c>
    </row>
    <row r="34" spans="1:10" ht="12.75" customHeight="1">
      <c r="A34" s="31"/>
      <c r="B34" s="14" t="s">
        <v>23</v>
      </c>
      <c r="C34" s="15" t="s">
        <v>22</v>
      </c>
      <c r="D34" s="12" t="s">
        <v>32</v>
      </c>
      <c r="E34" s="15" t="s">
        <v>22</v>
      </c>
      <c r="F34" s="15" t="s">
        <v>22</v>
      </c>
      <c r="G34" s="15" t="s">
        <v>22</v>
      </c>
      <c r="H34" s="16">
        <v>0</v>
      </c>
      <c r="I34" s="16">
        <v>0</v>
      </c>
      <c r="J34" s="16">
        <v>0</v>
      </c>
    </row>
    <row r="35" spans="1:10" ht="12.75" customHeight="1">
      <c r="A35" s="29" t="s">
        <v>0</v>
      </c>
      <c r="B35" s="14" t="s">
        <v>26</v>
      </c>
      <c r="C35" s="15" t="s">
        <v>22</v>
      </c>
      <c r="D35" s="12" t="s">
        <v>32</v>
      </c>
      <c r="E35" s="17">
        <v>4</v>
      </c>
      <c r="F35" s="15">
        <v>11</v>
      </c>
      <c r="G35" s="15">
        <v>80100</v>
      </c>
      <c r="H35" s="16">
        <v>20000</v>
      </c>
      <c r="I35" s="16">
        <v>0</v>
      </c>
      <c r="J35" s="16">
        <v>0</v>
      </c>
    </row>
    <row r="36" spans="1:10" ht="12.75" customHeight="1">
      <c r="A36" s="29"/>
      <c r="B36" s="14" t="s">
        <v>29</v>
      </c>
      <c r="C36" s="15" t="s">
        <v>22</v>
      </c>
      <c r="D36" s="15" t="s">
        <v>22</v>
      </c>
      <c r="E36" s="15" t="s">
        <v>22</v>
      </c>
      <c r="F36" s="15" t="s">
        <v>22</v>
      </c>
      <c r="G36" s="15" t="s">
        <v>22</v>
      </c>
      <c r="H36" s="16">
        <v>0</v>
      </c>
      <c r="I36" s="16">
        <v>0</v>
      </c>
      <c r="J36" s="16">
        <v>0</v>
      </c>
    </row>
    <row r="37" spans="1:10" ht="18.75" customHeight="1">
      <c r="A37" s="36" t="s">
        <v>0</v>
      </c>
      <c r="B37" s="21" t="s">
        <v>27</v>
      </c>
      <c r="C37" s="22">
        <v>841</v>
      </c>
      <c r="D37" s="23" t="s">
        <v>32</v>
      </c>
      <c r="E37" s="24">
        <v>4</v>
      </c>
      <c r="F37" s="22">
        <v>11</v>
      </c>
      <c r="G37" s="22">
        <v>80100</v>
      </c>
      <c r="H37" s="25">
        <f t="shared" ref="H37:J37" si="21">H32</f>
        <v>20000</v>
      </c>
      <c r="I37" s="25">
        <f t="shared" si="21"/>
        <v>0</v>
      </c>
      <c r="J37" s="25">
        <f t="shared" si="21"/>
        <v>0</v>
      </c>
    </row>
    <row r="38" spans="1:10" ht="12.75" customHeight="1">
      <c r="A38" s="30" t="s">
        <v>49</v>
      </c>
      <c r="B38" s="35" t="s">
        <v>86</v>
      </c>
      <c r="C38" s="15" t="s">
        <v>21</v>
      </c>
      <c r="D38" s="12" t="s">
        <v>32</v>
      </c>
      <c r="E38" s="17">
        <v>4</v>
      </c>
      <c r="F38" s="15">
        <v>11</v>
      </c>
      <c r="G38" s="15">
        <v>81410</v>
      </c>
      <c r="H38" s="16">
        <f>H39+H40+H41</f>
        <v>11000</v>
      </c>
      <c r="I38" s="16">
        <f>I32</f>
        <v>0</v>
      </c>
      <c r="J38" s="16">
        <f t="shared" ref="J38" si="22">J39+J40+J41</f>
        <v>0</v>
      </c>
    </row>
    <row r="39" spans="1:10" ht="12.75" customHeight="1">
      <c r="A39" s="31"/>
      <c r="B39" s="14" t="s">
        <v>28</v>
      </c>
      <c r="C39" s="15" t="s">
        <v>22</v>
      </c>
      <c r="D39" s="15" t="s">
        <v>22</v>
      </c>
      <c r="E39" s="15" t="s">
        <v>22</v>
      </c>
      <c r="F39" s="15" t="s">
        <v>22</v>
      </c>
      <c r="G39" s="15" t="s">
        <v>22</v>
      </c>
      <c r="H39" s="16">
        <v>0</v>
      </c>
      <c r="I39" s="16">
        <v>0</v>
      </c>
      <c r="J39" s="16">
        <v>0</v>
      </c>
    </row>
    <row r="40" spans="1:10" ht="12.75" customHeight="1">
      <c r="A40" s="31"/>
      <c r="B40" s="14" t="s">
        <v>23</v>
      </c>
      <c r="C40" s="15" t="s">
        <v>22</v>
      </c>
      <c r="D40" s="12" t="s">
        <v>32</v>
      </c>
      <c r="E40" s="15" t="s">
        <v>22</v>
      </c>
      <c r="F40" s="15" t="s">
        <v>22</v>
      </c>
      <c r="G40" s="15" t="s">
        <v>22</v>
      </c>
      <c r="H40" s="16">
        <v>0</v>
      </c>
      <c r="I40" s="16">
        <v>0</v>
      </c>
      <c r="J40" s="16">
        <v>0</v>
      </c>
    </row>
    <row r="41" spans="1:10" ht="12.75" customHeight="1">
      <c r="A41" s="29" t="s">
        <v>0</v>
      </c>
      <c r="B41" s="14" t="s">
        <v>26</v>
      </c>
      <c r="C41" s="15" t="s">
        <v>22</v>
      </c>
      <c r="D41" s="12" t="s">
        <v>32</v>
      </c>
      <c r="E41" s="17">
        <v>4</v>
      </c>
      <c r="F41" s="15">
        <v>11</v>
      </c>
      <c r="G41" s="15">
        <v>81410</v>
      </c>
      <c r="H41" s="16">
        <v>11000</v>
      </c>
      <c r="I41" s="16">
        <v>0</v>
      </c>
      <c r="J41" s="16">
        <v>0</v>
      </c>
    </row>
    <row r="42" spans="1:10" ht="12.75" customHeight="1">
      <c r="A42" s="29"/>
      <c r="B42" s="14" t="s">
        <v>29</v>
      </c>
      <c r="C42" s="15" t="s">
        <v>22</v>
      </c>
      <c r="D42" s="15" t="s">
        <v>22</v>
      </c>
      <c r="E42" s="15" t="s">
        <v>22</v>
      </c>
      <c r="F42" s="15" t="s">
        <v>22</v>
      </c>
      <c r="G42" s="15" t="s">
        <v>22</v>
      </c>
      <c r="H42" s="16">
        <v>0</v>
      </c>
      <c r="I42" s="16">
        <v>0</v>
      </c>
      <c r="J42" s="16">
        <v>0</v>
      </c>
    </row>
    <row r="43" spans="1:10" ht="17.25" customHeight="1">
      <c r="A43" s="36" t="s">
        <v>0</v>
      </c>
      <c r="B43" s="21" t="s">
        <v>27</v>
      </c>
      <c r="C43" s="22">
        <v>841</v>
      </c>
      <c r="D43" s="23" t="s">
        <v>32</v>
      </c>
      <c r="E43" s="24">
        <v>4</v>
      </c>
      <c r="F43" s="22">
        <v>11</v>
      </c>
      <c r="G43" s="15">
        <v>81410</v>
      </c>
      <c r="H43" s="25">
        <f t="shared" ref="H43:J43" si="23">H38</f>
        <v>11000</v>
      </c>
      <c r="I43" s="25">
        <f t="shared" si="23"/>
        <v>0</v>
      </c>
      <c r="J43" s="25">
        <f t="shared" si="23"/>
        <v>0</v>
      </c>
    </row>
    <row r="44" spans="1:10" ht="23.25" customHeight="1">
      <c r="A44" s="30" t="s">
        <v>50</v>
      </c>
      <c r="B44" s="35" t="s">
        <v>38</v>
      </c>
      <c r="C44" s="15" t="s">
        <v>21</v>
      </c>
      <c r="D44" s="12" t="s">
        <v>32</v>
      </c>
      <c r="E44" s="17">
        <v>4</v>
      </c>
      <c r="F44" s="15">
        <v>11</v>
      </c>
      <c r="G44" s="15">
        <v>81610</v>
      </c>
      <c r="H44" s="16">
        <f>H45+H46+H47</f>
        <v>20376084.370000001</v>
      </c>
      <c r="I44" s="16">
        <f t="shared" ref="I44" si="24">I45+I46+I47</f>
        <v>19205207.629999999</v>
      </c>
      <c r="J44" s="16">
        <f t="shared" ref="J44" si="25">J45+J46+J47</f>
        <v>19008015.210000001</v>
      </c>
    </row>
    <row r="45" spans="1:10">
      <c r="A45" s="31"/>
      <c r="B45" s="14" t="s">
        <v>28</v>
      </c>
      <c r="C45" s="15" t="s">
        <v>22</v>
      </c>
      <c r="D45" s="15" t="s">
        <v>22</v>
      </c>
      <c r="E45" s="15" t="s">
        <v>22</v>
      </c>
      <c r="F45" s="15" t="s">
        <v>22</v>
      </c>
      <c r="G45" s="15" t="s">
        <v>22</v>
      </c>
      <c r="H45" s="16">
        <v>0</v>
      </c>
      <c r="I45" s="16">
        <v>0</v>
      </c>
      <c r="J45" s="16">
        <v>0</v>
      </c>
    </row>
    <row r="46" spans="1:10">
      <c r="A46" s="31"/>
      <c r="B46" s="14" t="s">
        <v>23</v>
      </c>
      <c r="C46" s="15" t="s">
        <v>22</v>
      </c>
      <c r="D46" s="12" t="s">
        <v>32</v>
      </c>
      <c r="E46" s="15" t="s">
        <v>22</v>
      </c>
      <c r="F46" s="15" t="s">
        <v>22</v>
      </c>
      <c r="G46" s="15" t="s">
        <v>22</v>
      </c>
      <c r="H46" s="16">
        <v>0</v>
      </c>
      <c r="I46" s="16">
        <v>0</v>
      </c>
      <c r="J46" s="16">
        <v>0</v>
      </c>
    </row>
    <row r="47" spans="1:10">
      <c r="A47" s="29" t="s">
        <v>0</v>
      </c>
      <c r="B47" s="14" t="s">
        <v>26</v>
      </c>
      <c r="C47" s="15" t="s">
        <v>22</v>
      </c>
      <c r="D47" s="12" t="s">
        <v>32</v>
      </c>
      <c r="E47" s="17">
        <v>4</v>
      </c>
      <c r="F47" s="15">
        <v>11</v>
      </c>
      <c r="G47" s="15">
        <v>81610</v>
      </c>
      <c r="H47" s="16">
        <v>20376084.370000001</v>
      </c>
      <c r="I47" s="16">
        <v>19205207.629999999</v>
      </c>
      <c r="J47" s="16">
        <v>19008015.210000001</v>
      </c>
    </row>
    <row r="48" spans="1:10">
      <c r="A48" s="29"/>
      <c r="B48" s="14" t="s">
        <v>29</v>
      </c>
      <c r="C48" s="15" t="s">
        <v>22</v>
      </c>
      <c r="D48" s="15" t="s">
        <v>22</v>
      </c>
      <c r="E48" s="15" t="s">
        <v>22</v>
      </c>
      <c r="F48" s="15" t="s">
        <v>22</v>
      </c>
      <c r="G48" s="15" t="s">
        <v>22</v>
      </c>
      <c r="H48" s="16">
        <v>0</v>
      </c>
      <c r="I48" s="16">
        <v>0</v>
      </c>
      <c r="J48" s="16">
        <v>0</v>
      </c>
    </row>
    <row r="49" spans="1:10" ht="16.5" customHeight="1">
      <c r="A49" s="36" t="s">
        <v>0</v>
      </c>
      <c r="B49" s="21" t="s">
        <v>27</v>
      </c>
      <c r="C49" s="22">
        <v>841</v>
      </c>
      <c r="D49" s="23" t="s">
        <v>32</v>
      </c>
      <c r="E49" s="24">
        <v>4</v>
      </c>
      <c r="F49" s="22">
        <v>11</v>
      </c>
      <c r="G49" s="22">
        <v>81610</v>
      </c>
      <c r="H49" s="25">
        <f t="shared" ref="H49:J49" si="26">H44</f>
        <v>20376084.370000001</v>
      </c>
      <c r="I49" s="25">
        <f t="shared" si="26"/>
        <v>19205207.629999999</v>
      </c>
      <c r="J49" s="25">
        <f t="shared" si="26"/>
        <v>19008015.210000001</v>
      </c>
    </row>
    <row r="50" spans="1:10" ht="56.25" customHeight="1">
      <c r="A50" s="30" t="s">
        <v>51</v>
      </c>
      <c r="B50" s="35" t="s">
        <v>39</v>
      </c>
      <c r="C50" s="15" t="s">
        <v>21</v>
      </c>
      <c r="D50" s="12" t="s">
        <v>32</v>
      </c>
      <c r="E50" s="17">
        <v>4</v>
      </c>
      <c r="F50" s="15">
        <v>11</v>
      </c>
      <c r="G50" s="15">
        <v>81630</v>
      </c>
      <c r="H50" s="16">
        <f>H51+H52+H53</f>
        <v>1722683</v>
      </c>
      <c r="I50" s="16">
        <f t="shared" ref="I50" si="27">I51+I52+I53</f>
        <v>1642427</v>
      </c>
      <c r="J50" s="16">
        <f t="shared" ref="J50" si="28">J51+J52+J53</f>
        <v>1642427</v>
      </c>
    </row>
    <row r="51" spans="1:10">
      <c r="A51" s="31"/>
      <c r="B51" s="14" t="s">
        <v>28</v>
      </c>
      <c r="C51" s="15" t="s">
        <v>22</v>
      </c>
      <c r="D51" s="15" t="s">
        <v>22</v>
      </c>
      <c r="E51" s="15" t="s">
        <v>22</v>
      </c>
      <c r="F51" s="15" t="s">
        <v>22</v>
      </c>
      <c r="G51" s="15" t="s">
        <v>22</v>
      </c>
      <c r="H51" s="16">
        <v>0</v>
      </c>
      <c r="I51" s="16">
        <v>0</v>
      </c>
      <c r="J51" s="16">
        <v>0</v>
      </c>
    </row>
    <row r="52" spans="1:10">
      <c r="A52" s="31"/>
      <c r="B52" s="14" t="s">
        <v>23</v>
      </c>
      <c r="C52" s="15" t="s">
        <v>22</v>
      </c>
      <c r="D52" s="15" t="s">
        <v>22</v>
      </c>
      <c r="E52" s="15" t="s">
        <v>22</v>
      </c>
      <c r="F52" s="15" t="s">
        <v>22</v>
      </c>
      <c r="G52" s="15" t="s">
        <v>22</v>
      </c>
      <c r="H52" s="16">
        <v>0</v>
      </c>
      <c r="I52" s="16">
        <v>0</v>
      </c>
      <c r="J52" s="16">
        <v>0</v>
      </c>
    </row>
    <row r="53" spans="1:10">
      <c r="A53" s="29" t="s">
        <v>0</v>
      </c>
      <c r="B53" s="14" t="s">
        <v>26</v>
      </c>
      <c r="C53" s="15" t="s">
        <v>22</v>
      </c>
      <c r="D53" s="12" t="s">
        <v>32</v>
      </c>
      <c r="E53" s="17">
        <v>4</v>
      </c>
      <c r="F53" s="15">
        <v>11</v>
      </c>
      <c r="G53" s="15">
        <v>81630</v>
      </c>
      <c r="H53" s="16">
        <v>1722683</v>
      </c>
      <c r="I53" s="16">
        <v>1642427</v>
      </c>
      <c r="J53" s="16">
        <v>1642427</v>
      </c>
    </row>
    <row r="54" spans="1:10">
      <c r="A54" s="29"/>
      <c r="B54" s="14" t="s">
        <v>29</v>
      </c>
      <c r="C54" s="15" t="s">
        <v>22</v>
      </c>
      <c r="D54" s="15" t="s">
        <v>22</v>
      </c>
      <c r="E54" s="15" t="s">
        <v>22</v>
      </c>
      <c r="F54" s="15" t="s">
        <v>22</v>
      </c>
      <c r="G54" s="15" t="s">
        <v>22</v>
      </c>
      <c r="H54" s="16">
        <v>0</v>
      </c>
      <c r="I54" s="16">
        <v>0</v>
      </c>
      <c r="J54" s="16">
        <v>0</v>
      </c>
    </row>
    <row r="55" spans="1:10" ht="18" customHeight="1">
      <c r="A55" s="36" t="s">
        <v>0</v>
      </c>
      <c r="B55" s="21" t="s">
        <v>27</v>
      </c>
      <c r="C55" s="22">
        <v>841</v>
      </c>
      <c r="D55" s="23" t="s">
        <v>32</v>
      </c>
      <c r="E55" s="24">
        <v>4</v>
      </c>
      <c r="F55" s="22">
        <v>11</v>
      </c>
      <c r="G55" s="22">
        <v>81630</v>
      </c>
      <c r="H55" s="25">
        <f t="shared" ref="H55:J55" si="29">H50</f>
        <v>1722683</v>
      </c>
      <c r="I55" s="25">
        <f t="shared" si="29"/>
        <v>1642427</v>
      </c>
      <c r="J55" s="25">
        <f t="shared" si="29"/>
        <v>1642427</v>
      </c>
    </row>
    <row r="56" spans="1:10">
      <c r="A56" s="30" t="s">
        <v>52</v>
      </c>
      <c r="B56" s="35" t="s">
        <v>40</v>
      </c>
      <c r="C56" s="15" t="s">
        <v>21</v>
      </c>
      <c r="D56" s="12" t="s">
        <v>32</v>
      </c>
      <c r="E56" s="17">
        <v>4</v>
      </c>
      <c r="F56" s="15">
        <v>11</v>
      </c>
      <c r="G56" s="15">
        <v>81690</v>
      </c>
      <c r="H56" s="16">
        <f>H57+H58+H59</f>
        <v>2200000</v>
      </c>
      <c r="I56" s="16">
        <f t="shared" ref="I56" si="30">I57+I58+I59</f>
        <v>2200000</v>
      </c>
      <c r="J56" s="16">
        <f t="shared" ref="J56" si="31">J57+J58+J59</f>
        <v>2200000</v>
      </c>
    </row>
    <row r="57" spans="1:10">
      <c r="A57" s="31"/>
      <c r="B57" s="14" t="s">
        <v>28</v>
      </c>
      <c r="C57" s="15" t="s">
        <v>22</v>
      </c>
      <c r="D57" s="15" t="s">
        <v>22</v>
      </c>
      <c r="E57" s="15" t="s">
        <v>22</v>
      </c>
      <c r="F57" s="15" t="s">
        <v>22</v>
      </c>
      <c r="G57" s="15" t="s">
        <v>22</v>
      </c>
      <c r="H57" s="16">
        <v>0</v>
      </c>
      <c r="I57" s="16">
        <v>0</v>
      </c>
      <c r="J57" s="16">
        <v>0</v>
      </c>
    </row>
    <row r="58" spans="1:10">
      <c r="A58" s="31"/>
      <c r="B58" s="14" t="s">
        <v>23</v>
      </c>
      <c r="C58" s="15" t="s">
        <v>22</v>
      </c>
      <c r="D58" s="15" t="s">
        <v>22</v>
      </c>
      <c r="E58" s="15" t="s">
        <v>22</v>
      </c>
      <c r="F58" s="15" t="s">
        <v>22</v>
      </c>
      <c r="G58" s="15" t="s">
        <v>22</v>
      </c>
      <c r="H58" s="16">
        <v>0</v>
      </c>
      <c r="I58" s="16">
        <v>0</v>
      </c>
      <c r="J58" s="16">
        <v>0</v>
      </c>
    </row>
    <row r="59" spans="1:10">
      <c r="A59" s="29" t="s">
        <v>0</v>
      </c>
      <c r="B59" s="14" t="s">
        <v>26</v>
      </c>
      <c r="C59" s="15" t="s">
        <v>22</v>
      </c>
      <c r="D59" s="12" t="s">
        <v>32</v>
      </c>
      <c r="E59" s="17">
        <v>4</v>
      </c>
      <c r="F59" s="15">
        <v>11</v>
      </c>
      <c r="G59" s="15">
        <v>81690</v>
      </c>
      <c r="H59" s="16">
        <v>2200000</v>
      </c>
      <c r="I59" s="16">
        <v>2200000</v>
      </c>
      <c r="J59" s="16">
        <v>2200000</v>
      </c>
    </row>
    <row r="60" spans="1:10">
      <c r="A60" s="29"/>
      <c r="B60" s="14" t="s">
        <v>29</v>
      </c>
      <c r="C60" s="15" t="s">
        <v>22</v>
      </c>
      <c r="D60" s="15" t="s">
        <v>22</v>
      </c>
      <c r="E60" s="15" t="s">
        <v>22</v>
      </c>
      <c r="F60" s="15" t="s">
        <v>22</v>
      </c>
      <c r="G60" s="15" t="s">
        <v>22</v>
      </c>
      <c r="H60" s="16">
        <v>0</v>
      </c>
      <c r="I60" s="16">
        <v>0</v>
      </c>
      <c r="J60" s="16">
        <v>0</v>
      </c>
    </row>
    <row r="61" spans="1:10" ht="17.25" customHeight="1">
      <c r="A61" s="36" t="s">
        <v>0</v>
      </c>
      <c r="B61" s="21" t="s">
        <v>27</v>
      </c>
      <c r="C61" s="22">
        <v>841</v>
      </c>
      <c r="D61" s="23" t="s">
        <v>32</v>
      </c>
      <c r="E61" s="24">
        <v>4</v>
      </c>
      <c r="F61" s="22">
        <v>11</v>
      </c>
      <c r="G61" s="22">
        <v>81690</v>
      </c>
      <c r="H61" s="25">
        <f t="shared" ref="H61:J61" si="32">H56</f>
        <v>2200000</v>
      </c>
      <c r="I61" s="25">
        <f t="shared" si="32"/>
        <v>2200000</v>
      </c>
      <c r="J61" s="25">
        <f t="shared" si="32"/>
        <v>2200000</v>
      </c>
    </row>
    <row r="62" spans="1:10">
      <c r="A62" s="30" t="s">
        <v>53</v>
      </c>
      <c r="B62" s="35" t="s">
        <v>41</v>
      </c>
      <c r="C62" s="15" t="s">
        <v>21</v>
      </c>
      <c r="D62" s="12" t="s">
        <v>32</v>
      </c>
      <c r="E62" s="17">
        <v>4</v>
      </c>
      <c r="F62" s="15">
        <v>11</v>
      </c>
      <c r="G62" s="15">
        <v>81700</v>
      </c>
      <c r="H62" s="16">
        <f>H63+H64+H65</f>
        <v>350000</v>
      </c>
      <c r="I62" s="16">
        <f t="shared" ref="I62" si="33">I63+I64+I65</f>
        <v>350000</v>
      </c>
      <c r="J62" s="16">
        <f t="shared" ref="J62" si="34">J63+J64+J65</f>
        <v>350000</v>
      </c>
    </row>
    <row r="63" spans="1:10">
      <c r="A63" s="31"/>
      <c r="B63" s="14" t="s">
        <v>28</v>
      </c>
      <c r="C63" s="15" t="s">
        <v>22</v>
      </c>
      <c r="D63" s="15" t="s">
        <v>22</v>
      </c>
      <c r="E63" s="15" t="s">
        <v>22</v>
      </c>
      <c r="F63" s="15" t="s">
        <v>22</v>
      </c>
      <c r="G63" s="15" t="s">
        <v>22</v>
      </c>
      <c r="H63" s="16">
        <v>0</v>
      </c>
      <c r="I63" s="16">
        <v>0</v>
      </c>
      <c r="J63" s="16">
        <v>0</v>
      </c>
    </row>
    <row r="64" spans="1:10">
      <c r="A64" s="31"/>
      <c r="B64" s="14" t="s">
        <v>23</v>
      </c>
      <c r="C64" s="15" t="s">
        <v>22</v>
      </c>
      <c r="D64" s="15" t="s">
        <v>22</v>
      </c>
      <c r="E64" s="15" t="s">
        <v>22</v>
      </c>
      <c r="F64" s="15" t="s">
        <v>22</v>
      </c>
      <c r="G64" s="15" t="s">
        <v>22</v>
      </c>
      <c r="H64" s="16">
        <v>0</v>
      </c>
      <c r="I64" s="16">
        <v>0</v>
      </c>
      <c r="J64" s="16">
        <v>0</v>
      </c>
    </row>
    <row r="65" spans="1:10">
      <c r="A65" s="29" t="s">
        <v>0</v>
      </c>
      <c r="B65" s="14" t="s">
        <v>26</v>
      </c>
      <c r="C65" s="15" t="s">
        <v>22</v>
      </c>
      <c r="D65" s="12" t="s">
        <v>32</v>
      </c>
      <c r="E65" s="17">
        <v>4</v>
      </c>
      <c r="F65" s="15">
        <v>11</v>
      </c>
      <c r="G65" s="15">
        <v>81700</v>
      </c>
      <c r="H65" s="16">
        <v>350000</v>
      </c>
      <c r="I65" s="16">
        <v>350000</v>
      </c>
      <c r="J65" s="16">
        <v>350000</v>
      </c>
    </row>
    <row r="66" spans="1:10">
      <c r="A66" s="29"/>
      <c r="B66" s="14" t="s">
        <v>29</v>
      </c>
      <c r="C66" s="15" t="s">
        <v>22</v>
      </c>
      <c r="D66" s="15" t="s">
        <v>22</v>
      </c>
      <c r="E66" s="15" t="s">
        <v>22</v>
      </c>
      <c r="F66" s="15" t="s">
        <v>22</v>
      </c>
      <c r="G66" s="15" t="s">
        <v>22</v>
      </c>
      <c r="H66" s="16">
        <v>0</v>
      </c>
      <c r="I66" s="16">
        <v>0</v>
      </c>
      <c r="J66" s="16">
        <v>0</v>
      </c>
    </row>
    <row r="67" spans="1:10" ht="17.25" customHeight="1">
      <c r="A67" s="36" t="s">
        <v>0</v>
      </c>
      <c r="B67" s="21" t="s">
        <v>27</v>
      </c>
      <c r="C67" s="22">
        <v>841</v>
      </c>
      <c r="D67" s="23" t="s">
        <v>32</v>
      </c>
      <c r="E67" s="24">
        <v>4</v>
      </c>
      <c r="F67" s="22">
        <v>11</v>
      </c>
      <c r="G67" s="22">
        <v>81700</v>
      </c>
      <c r="H67" s="25">
        <f t="shared" ref="H67:J67" si="35">H62</f>
        <v>350000</v>
      </c>
      <c r="I67" s="25">
        <f t="shared" si="35"/>
        <v>350000</v>
      </c>
      <c r="J67" s="25">
        <f t="shared" si="35"/>
        <v>350000</v>
      </c>
    </row>
    <row r="68" spans="1:10" ht="14.25" customHeight="1">
      <c r="A68" s="30" t="s">
        <v>54</v>
      </c>
      <c r="B68" s="35" t="s">
        <v>42</v>
      </c>
      <c r="C68" s="15" t="s">
        <v>21</v>
      </c>
      <c r="D68" s="12" t="s">
        <v>32</v>
      </c>
      <c r="E68" s="17">
        <v>4</v>
      </c>
      <c r="F68" s="15">
        <v>11</v>
      </c>
      <c r="G68" s="15">
        <v>81710</v>
      </c>
      <c r="H68" s="16">
        <f>H69+H70+H71</f>
        <v>450000</v>
      </c>
      <c r="I68" s="16">
        <f t="shared" ref="I68" si="36">I69+I70+I71</f>
        <v>450000</v>
      </c>
      <c r="J68" s="16">
        <f t="shared" ref="J68" si="37">J69+J70+J71</f>
        <v>450000</v>
      </c>
    </row>
    <row r="69" spans="1:10">
      <c r="A69" s="31"/>
      <c r="B69" s="14" t="s">
        <v>28</v>
      </c>
      <c r="C69" s="15" t="s">
        <v>22</v>
      </c>
      <c r="D69" s="15" t="s">
        <v>22</v>
      </c>
      <c r="E69" s="15" t="s">
        <v>22</v>
      </c>
      <c r="F69" s="15" t="s">
        <v>22</v>
      </c>
      <c r="G69" s="15" t="s">
        <v>22</v>
      </c>
      <c r="H69" s="16">
        <v>0</v>
      </c>
      <c r="I69" s="16">
        <v>0</v>
      </c>
      <c r="J69" s="16">
        <v>0</v>
      </c>
    </row>
    <row r="70" spans="1:10">
      <c r="A70" s="31"/>
      <c r="B70" s="14" t="s">
        <v>23</v>
      </c>
      <c r="C70" s="15" t="s">
        <v>22</v>
      </c>
      <c r="D70" s="15" t="s">
        <v>22</v>
      </c>
      <c r="E70" s="15" t="s">
        <v>22</v>
      </c>
      <c r="F70" s="15" t="s">
        <v>22</v>
      </c>
      <c r="G70" s="15" t="s">
        <v>22</v>
      </c>
      <c r="H70" s="16">
        <v>0</v>
      </c>
      <c r="I70" s="16">
        <v>0</v>
      </c>
      <c r="J70" s="16">
        <v>0</v>
      </c>
    </row>
    <row r="71" spans="1:10">
      <c r="A71" s="29" t="s">
        <v>0</v>
      </c>
      <c r="B71" s="14" t="s">
        <v>26</v>
      </c>
      <c r="C71" s="15" t="s">
        <v>22</v>
      </c>
      <c r="D71" s="12" t="s">
        <v>32</v>
      </c>
      <c r="E71" s="17">
        <v>4</v>
      </c>
      <c r="F71" s="15">
        <v>11</v>
      </c>
      <c r="G71" s="15">
        <v>81710</v>
      </c>
      <c r="H71" s="16">
        <v>450000</v>
      </c>
      <c r="I71" s="16">
        <v>450000</v>
      </c>
      <c r="J71" s="16">
        <v>450000</v>
      </c>
    </row>
    <row r="72" spans="1:10">
      <c r="A72" s="29"/>
      <c r="B72" s="14" t="s">
        <v>29</v>
      </c>
      <c r="C72" s="15" t="s">
        <v>22</v>
      </c>
      <c r="D72" s="15" t="s">
        <v>22</v>
      </c>
      <c r="E72" s="15" t="s">
        <v>22</v>
      </c>
      <c r="F72" s="15" t="s">
        <v>22</v>
      </c>
      <c r="G72" s="15" t="s">
        <v>22</v>
      </c>
      <c r="H72" s="16">
        <v>0</v>
      </c>
      <c r="I72" s="16">
        <v>0</v>
      </c>
      <c r="J72" s="16">
        <v>0</v>
      </c>
    </row>
    <row r="73" spans="1:10" ht="17.25" customHeight="1">
      <c r="A73" s="36" t="s">
        <v>0</v>
      </c>
      <c r="B73" s="21" t="s">
        <v>27</v>
      </c>
      <c r="C73" s="22">
        <v>841</v>
      </c>
      <c r="D73" s="23" t="s">
        <v>32</v>
      </c>
      <c r="E73" s="24">
        <v>4</v>
      </c>
      <c r="F73" s="22">
        <v>11</v>
      </c>
      <c r="G73" s="22">
        <v>81710</v>
      </c>
      <c r="H73" s="25">
        <f t="shared" ref="H73:J73" si="38">H68</f>
        <v>450000</v>
      </c>
      <c r="I73" s="25">
        <f t="shared" si="38"/>
        <v>450000</v>
      </c>
      <c r="J73" s="25">
        <f t="shared" si="38"/>
        <v>450000</v>
      </c>
    </row>
    <row r="74" spans="1:10">
      <c r="A74" s="30" t="s">
        <v>55</v>
      </c>
      <c r="B74" s="35" t="s">
        <v>43</v>
      </c>
      <c r="C74" s="15" t="s">
        <v>21</v>
      </c>
      <c r="D74" s="12" t="s">
        <v>32</v>
      </c>
      <c r="E74" s="17">
        <v>4</v>
      </c>
      <c r="F74" s="15">
        <v>11</v>
      </c>
      <c r="G74" s="15">
        <v>81730</v>
      </c>
      <c r="H74" s="16">
        <f>H75+H76+H77</f>
        <v>16908063.600000001</v>
      </c>
      <c r="I74" s="16">
        <f t="shared" ref="I74" si="39">I75+I76+I77</f>
        <v>10664921.869999999</v>
      </c>
      <c r="J74" s="16">
        <f t="shared" ref="J74" si="40">J75+J76+J77</f>
        <v>10093289</v>
      </c>
    </row>
    <row r="75" spans="1:10">
      <c r="A75" s="31"/>
      <c r="B75" s="14" t="s">
        <v>28</v>
      </c>
      <c r="C75" s="15" t="s">
        <v>22</v>
      </c>
      <c r="D75" s="15" t="s">
        <v>22</v>
      </c>
      <c r="E75" s="15" t="s">
        <v>22</v>
      </c>
      <c r="F75" s="15" t="s">
        <v>22</v>
      </c>
      <c r="G75" s="15" t="s">
        <v>22</v>
      </c>
      <c r="H75" s="16">
        <v>0</v>
      </c>
      <c r="I75" s="16">
        <v>0</v>
      </c>
      <c r="J75" s="16">
        <v>0</v>
      </c>
    </row>
    <row r="76" spans="1:10">
      <c r="A76" s="31"/>
      <c r="B76" s="14" t="s">
        <v>23</v>
      </c>
      <c r="C76" s="15" t="s">
        <v>22</v>
      </c>
      <c r="D76" s="15" t="s">
        <v>22</v>
      </c>
      <c r="E76" s="15" t="s">
        <v>22</v>
      </c>
      <c r="F76" s="15" t="s">
        <v>22</v>
      </c>
      <c r="G76" s="15" t="s">
        <v>22</v>
      </c>
      <c r="H76" s="16">
        <v>0</v>
      </c>
      <c r="I76" s="16">
        <v>0</v>
      </c>
      <c r="J76" s="16">
        <v>0</v>
      </c>
    </row>
    <row r="77" spans="1:10">
      <c r="A77" s="29" t="s">
        <v>0</v>
      </c>
      <c r="B77" s="14" t="s">
        <v>26</v>
      </c>
      <c r="C77" s="15" t="s">
        <v>22</v>
      </c>
      <c r="D77" s="12" t="s">
        <v>32</v>
      </c>
      <c r="E77" s="17">
        <v>4</v>
      </c>
      <c r="F77" s="15">
        <v>11</v>
      </c>
      <c r="G77" s="15">
        <v>81730</v>
      </c>
      <c r="H77" s="16">
        <v>16908063.600000001</v>
      </c>
      <c r="I77" s="16">
        <v>10664921.869999999</v>
      </c>
      <c r="J77" s="16">
        <v>10093289</v>
      </c>
    </row>
    <row r="78" spans="1:10">
      <c r="A78" s="29"/>
      <c r="B78" s="14" t="s">
        <v>29</v>
      </c>
      <c r="C78" s="15" t="s">
        <v>22</v>
      </c>
      <c r="D78" s="15" t="s">
        <v>22</v>
      </c>
      <c r="E78" s="15" t="s">
        <v>22</v>
      </c>
      <c r="F78" s="15" t="s">
        <v>22</v>
      </c>
      <c r="G78" s="15" t="s">
        <v>22</v>
      </c>
      <c r="H78" s="16">
        <v>0</v>
      </c>
      <c r="I78" s="16">
        <v>0</v>
      </c>
      <c r="J78" s="16">
        <v>0</v>
      </c>
    </row>
    <row r="79" spans="1:10" ht="18.75" customHeight="1">
      <c r="A79" s="36" t="s">
        <v>0</v>
      </c>
      <c r="B79" s="21" t="s">
        <v>27</v>
      </c>
      <c r="C79" s="22">
        <v>841</v>
      </c>
      <c r="D79" s="23" t="s">
        <v>32</v>
      </c>
      <c r="E79" s="24">
        <v>4</v>
      </c>
      <c r="F79" s="22">
        <v>11</v>
      </c>
      <c r="G79" s="22">
        <v>81730</v>
      </c>
      <c r="H79" s="25">
        <f t="shared" ref="H79:J79" si="41">H74</f>
        <v>16908063.600000001</v>
      </c>
      <c r="I79" s="25">
        <f t="shared" si="41"/>
        <v>10664921.869999999</v>
      </c>
      <c r="J79" s="25">
        <f t="shared" si="41"/>
        <v>10093289</v>
      </c>
    </row>
    <row r="80" spans="1:10" ht="22.5">
      <c r="A80" s="30" t="s">
        <v>57</v>
      </c>
      <c r="B80" s="35" t="s">
        <v>44</v>
      </c>
      <c r="C80" s="15" t="s">
        <v>21</v>
      </c>
      <c r="D80" s="12" t="s">
        <v>32</v>
      </c>
      <c r="E80" s="17">
        <v>4</v>
      </c>
      <c r="F80" s="15">
        <v>11</v>
      </c>
      <c r="G80" s="15">
        <v>81810</v>
      </c>
      <c r="H80" s="16">
        <f>H81+H82+H83</f>
        <v>1200000</v>
      </c>
      <c r="I80" s="16">
        <f t="shared" ref="I80" si="42">I81+I82+I83</f>
        <v>1200000</v>
      </c>
      <c r="J80" s="16">
        <f t="shared" ref="J80" si="43">J81+J82+J83</f>
        <v>1200000</v>
      </c>
    </row>
    <row r="81" spans="1:10">
      <c r="A81" s="31"/>
      <c r="B81" s="14" t="s">
        <v>28</v>
      </c>
      <c r="C81" s="15" t="s">
        <v>22</v>
      </c>
      <c r="D81" s="15" t="s">
        <v>22</v>
      </c>
      <c r="E81" s="15" t="s">
        <v>22</v>
      </c>
      <c r="F81" s="15" t="s">
        <v>22</v>
      </c>
      <c r="G81" s="15" t="s">
        <v>22</v>
      </c>
      <c r="H81" s="16">
        <v>0</v>
      </c>
      <c r="I81" s="16">
        <v>0</v>
      </c>
      <c r="J81" s="16">
        <v>0</v>
      </c>
    </row>
    <row r="82" spans="1:10">
      <c r="A82" s="31"/>
      <c r="B82" s="14" t="s">
        <v>23</v>
      </c>
      <c r="C82" s="15" t="s">
        <v>22</v>
      </c>
      <c r="D82" s="15" t="s">
        <v>22</v>
      </c>
      <c r="E82" s="15" t="s">
        <v>22</v>
      </c>
      <c r="F82" s="15" t="s">
        <v>22</v>
      </c>
      <c r="G82" s="15" t="s">
        <v>22</v>
      </c>
      <c r="H82" s="16">
        <v>0</v>
      </c>
      <c r="I82" s="16">
        <v>0</v>
      </c>
      <c r="J82" s="16">
        <v>0</v>
      </c>
    </row>
    <row r="83" spans="1:10">
      <c r="A83" s="29" t="s">
        <v>0</v>
      </c>
      <c r="B83" s="14" t="s">
        <v>26</v>
      </c>
      <c r="C83" s="15" t="s">
        <v>22</v>
      </c>
      <c r="D83" s="12" t="s">
        <v>32</v>
      </c>
      <c r="E83" s="17">
        <v>4</v>
      </c>
      <c r="F83" s="15">
        <v>11</v>
      </c>
      <c r="G83" s="15">
        <v>81810</v>
      </c>
      <c r="H83" s="16">
        <v>1200000</v>
      </c>
      <c r="I83" s="16">
        <v>1200000</v>
      </c>
      <c r="J83" s="16">
        <v>1200000</v>
      </c>
    </row>
    <row r="84" spans="1:10">
      <c r="A84" s="29"/>
      <c r="B84" s="14" t="s">
        <v>29</v>
      </c>
      <c r="C84" s="15" t="s">
        <v>22</v>
      </c>
      <c r="D84" s="15" t="s">
        <v>22</v>
      </c>
      <c r="E84" s="15" t="s">
        <v>22</v>
      </c>
      <c r="F84" s="15" t="s">
        <v>22</v>
      </c>
      <c r="G84" s="15" t="s">
        <v>22</v>
      </c>
      <c r="H84" s="16">
        <v>0</v>
      </c>
      <c r="I84" s="16">
        <v>0</v>
      </c>
      <c r="J84" s="16">
        <v>0</v>
      </c>
    </row>
    <row r="85" spans="1:10" ht="18" customHeight="1">
      <c r="A85" s="36" t="s">
        <v>0</v>
      </c>
      <c r="B85" s="21" t="s">
        <v>27</v>
      </c>
      <c r="C85" s="22">
        <v>841</v>
      </c>
      <c r="D85" s="23" t="s">
        <v>32</v>
      </c>
      <c r="E85" s="24">
        <v>4</v>
      </c>
      <c r="F85" s="22">
        <v>11</v>
      </c>
      <c r="G85" s="22">
        <v>81810</v>
      </c>
      <c r="H85" s="25">
        <f t="shared" ref="H85:J85" si="44">H80</f>
        <v>1200000</v>
      </c>
      <c r="I85" s="25">
        <f t="shared" si="44"/>
        <v>1200000</v>
      </c>
      <c r="J85" s="25">
        <f t="shared" si="44"/>
        <v>1200000</v>
      </c>
    </row>
    <row r="86" spans="1:10" ht="23.25" customHeight="1">
      <c r="A86" s="30" t="s">
        <v>59</v>
      </c>
      <c r="B86" s="35" t="s">
        <v>56</v>
      </c>
      <c r="C86" s="15" t="s">
        <v>21</v>
      </c>
      <c r="D86" s="12" t="s">
        <v>32</v>
      </c>
      <c r="E86" s="17">
        <v>4</v>
      </c>
      <c r="F86" s="15">
        <v>11</v>
      </c>
      <c r="G86" s="15">
        <v>82450</v>
      </c>
      <c r="H86" s="16">
        <f>H87+H88+H89</f>
        <v>39984</v>
      </c>
      <c r="I86" s="16">
        <f t="shared" ref="I86:J86" si="45">I87+I88+I89</f>
        <v>39984</v>
      </c>
      <c r="J86" s="16">
        <f t="shared" si="45"/>
        <v>39984</v>
      </c>
    </row>
    <row r="87" spans="1:10">
      <c r="A87" s="31"/>
      <c r="B87" s="14" t="s">
        <v>28</v>
      </c>
      <c r="C87" s="15" t="s">
        <v>22</v>
      </c>
      <c r="D87" s="15" t="s">
        <v>22</v>
      </c>
      <c r="E87" s="15" t="s">
        <v>22</v>
      </c>
      <c r="F87" s="15" t="s">
        <v>22</v>
      </c>
      <c r="G87" s="15" t="s">
        <v>22</v>
      </c>
      <c r="H87" s="16">
        <v>0</v>
      </c>
      <c r="I87" s="16">
        <v>0</v>
      </c>
      <c r="J87" s="16">
        <v>0</v>
      </c>
    </row>
    <row r="88" spans="1:10">
      <c r="A88" s="31"/>
      <c r="B88" s="14" t="s">
        <v>23</v>
      </c>
      <c r="C88" s="15" t="s">
        <v>22</v>
      </c>
      <c r="D88" s="15" t="s">
        <v>22</v>
      </c>
      <c r="E88" s="15" t="s">
        <v>22</v>
      </c>
      <c r="F88" s="15" t="s">
        <v>22</v>
      </c>
      <c r="G88" s="15" t="s">
        <v>22</v>
      </c>
      <c r="H88" s="16">
        <v>0</v>
      </c>
      <c r="I88" s="16">
        <v>0</v>
      </c>
      <c r="J88" s="16">
        <v>0</v>
      </c>
    </row>
    <row r="89" spans="1:10">
      <c r="A89" s="29" t="s">
        <v>0</v>
      </c>
      <c r="B89" s="14" t="s">
        <v>26</v>
      </c>
      <c r="C89" s="15" t="s">
        <v>22</v>
      </c>
      <c r="D89" s="12" t="s">
        <v>32</v>
      </c>
      <c r="E89" s="17">
        <v>4</v>
      </c>
      <c r="F89" s="15">
        <v>11</v>
      </c>
      <c r="G89" s="15">
        <v>82450</v>
      </c>
      <c r="H89" s="16">
        <v>39984</v>
      </c>
      <c r="I89" s="16">
        <v>39984</v>
      </c>
      <c r="J89" s="16">
        <v>39984</v>
      </c>
    </row>
    <row r="90" spans="1:10">
      <c r="A90" s="29"/>
      <c r="B90" s="14" t="s">
        <v>29</v>
      </c>
      <c r="C90" s="15" t="s">
        <v>22</v>
      </c>
      <c r="D90" s="15" t="s">
        <v>22</v>
      </c>
      <c r="E90" s="15" t="s">
        <v>22</v>
      </c>
      <c r="F90" s="15" t="s">
        <v>22</v>
      </c>
      <c r="G90" s="15" t="s">
        <v>22</v>
      </c>
      <c r="H90" s="16">
        <v>0</v>
      </c>
      <c r="I90" s="16">
        <v>0</v>
      </c>
      <c r="J90" s="16">
        <v>0</v>
      </c>
    </row>
    <row r="91" spans="1:10" ht="18" customHeight="1">
      <c r="A91" s="36" t="s">
        <v>0</v>
      </c>
      <c r="B91" s="21" t="s">
        <v>27</v>
      </c>
      <c r="C91" s="22">
        <v>841</v>
      </c>
      <c r="D91" s="23" t="s">
        <v>32</v>
      </c>
      <c r="E91" s="24">
        <v>4</v>
      </c>
      <c r="F91" s="22">
        <v>11</v>
      </c>
      <c r="G91" s="22">
        <v>82450</v>
      </c>
      <c r="H91" s="25">
        <f t="shared" ref="H91:J91" si="46">H86</f>
        <v>39984</v>
      </c>
      <c r="I91" s="25">
        <f t="shared" si="46"/>
        <v>39984</v>
      </c>
      <c r="J91" s="25">
        <f t="shared" si="46"/>
        <v>39984</v>
      </c>
    </row>
    <row r="92" spans="1:10" ht="20.25" customHeight="1">
      <c r="A92" s="30" t="s">
        <v>63</v>
      </c>
      <c r="B92" s="35" t="s">
        <v>89</v>
      </c>
      <c r="C92" s="15" t="s">
        <v>21</v>
      </c>
      <c r="D92" s="12" t="s">
        <v>32</v>
      </c>
      <c r="E92" s="17">
        <v>4</v>
      </c>
      <c r="F92" s="15">
        <v>11</v>
      </c>
      <c r="G92" s="15">
        <v>82600</v>
      </c>
      <c r="H92" s="16">
        <f>H93+H94+H95</f>
        <v>1194742.5</v>
      </c>
      <c r="I92" s="16">
        <f t="shared" ref="I92:J92" si="47">I93+I94+I95</f>
        <v>0</v>
      </c>
      <c r="J92" s="16">
        <f t="shared" si="47"/>
        <v>0</v>
      </c>
    </row>
    <row r="93" spans="1:10" ht="11.25" customHeight="1">
      <c r="A93" s="31"/>
      <c r="B93" s="14" t="s">
        <v>28</v>
      </c>
      <c r="C93" s="15" t="s">
        <v>22</v>
      </c>
      <c r="D93" s="15" t="s">
        <v>22</v>
      </c>
      <c r="E93" s="15" t="s">
        <v>22</v>
      </c>
      <c r="F93" s="15" t="s">
        <v>22</v>
      </c>
      <c r="G93" s="15" t="s">
        <v>22</v>
      </c>
      <c r="H93" s="16">
        <v>0</v>
      </c>
      <c r="I93" s="16">
        <v>0</v>
      </c>
      <c r="J93" s="16">
        <v>0</v>
      </c>
    </row>
    <row r="94" spans="1:10" ht="11.25" customHeight="1">
      <c r="A94" s="31"/>
      <c r="B94" s="14" t="s">
        <v>23</v>
      </c>
      <c r="C94" s="15" t="s">
        <v>22</v>
      </c>
      <c r="D94" s="15" t="s">
        <v>22</v>
      </c>
      <c r="E94" s="15" t="s">
        <v>22</v>
      </c>
      <c r="F94" s="15" t="s">
        <v>22</v>
      </c>
      <c r="G94" s="15" t="s">
        <v>22</v>
      </c>
      <c r="H94" s="16">
        <v>0</v>
      </c>
      <c r="I94" s="16">
        <v>0</v>
      </c>
      <c r="J94" s="16">
        <v>0</v>
      </c>
    </row>
    <row r="95" spans="1:10" ht="11.25" customHeight="1">
      <c r="A95" s="29" t="s">
        <v>0</v>
      </c>
      <c r="B95" s="14" t="s">
        <v>26</v>
      </c>
      <c r="C95" s="15" t="s">
        <v>22</v>
      </c>
      <c r="D95" s="12" t="s">
        <v>32</v>
      </c>
      <c r="E95" s="17">
        <v>4</v>
      </c>
      <c r="F95" s="15">
        <v>11</v>
      </c>
      <c r="G95" s="15">
        <v>82600</v>
      </c>
      <c r="H95" s="16">
        <v>1194742.5</v>
      </c>
      <c r="I95" s="16">
        <v>0</v>
      </c>
      <c r="J95" s="16">
        <v>0</v>
      </c>
    </row>
    <row r="96" spans="1:10" ht="11.25" customHeight="1">
      <c r="A96" s="29"/>
      <c r="B96" s="14" t="s">
        <v>29</v>
      </c>
      <c r="C96" s="15" t="s">
        <v>22</v>
      </c>
      <c r="D96" s="15" t="s">
        <v>22</v>
      </c>
      <c r="E96" s="15" t="s">
        <v>22</v>
      </c>
      <c r="F96" s="15" t="s">
        <v>22</v>
      </c>
      <c r="G96" s="15" t="s">
        <v>22</v>
      </c>
      <c r="H96" s="16">
        <v>0</v>
      </c>
      <c r="I96" s="16">
        <v>0</v>
      </c>
      <c r="J96" s="16">
        <v>0</v>
      </c>
    </row>
    <row r="97" spans="1:10" ht="18.75" customHeight="1">
      <c r="A97" s="36" t="s">
        <v>0</v>
      </c>
      <c r="B97" s="21" t="s">
        <v>27</v>
      </c>
      <c r="C97" s="22">
        <v>841</v>
      </c>
      <c r="D97" s="23" t="s">
        <v>32</v>
      </c>
      <c r="E97" s="24">
        <v>4</v>
      </c>
      <c r="F97" s="22">
        <v>11</v>
      </c>
      <c r="G97" s="15">
        <v>82600</v>
      </c>
      <c r="H97" s="25">
        <f t="shared" ref="H97:J97" si="48">H92</f>
        <v>1194742.5</v>
      </c>
      <c r="I97" s="25">
        <f t="shared" si="48"/>
        <v>0</v>
      </c>
      <c r="J97" s="25">
        <f t="shared" si="48"/>
        <v>0</v>
      </c>
    </row>
    <row r="98" spans="1:10" ht="11.25" customHeight="1">
      <c r="A98" s="30" t="s">
        <v>87</v>
      </c>
      <c r="B98" s="35" t="s">
        <v>103</v>
      </c>
      <c r="C98" s="15" t="s">
        <v>21</v>
      </c>
      <c r="D98" s="12" t="s">
        <v>32</v>
      </c>
      <c r="E98" s="17">
        <v>4</v>
      </c>
      <c r="F98" s="15">
        <v>11</v>
      </c>
      <c r="G98" s="15">
        <v>83040</v>
      </c>
      <c r="H98" s="16">
        <f>H99+H100+H101</f>
        <v>7182.85</v>
      </c>
      <c r="I98" s="16">
        <f t="shared" ref="I98:J98" si="49">I99+I100+I101</f>
        <v>0</v>
      </c>
      <c r="J98" s="16">
        <f t="shared" si="49"/>
        <v>0</v>
      </c>
    </row>
    <row r="99" spans="1:10" ht="12" customHeight="1">
      <c r="A99" s="31"/>
      <c r="B99" s="14" t="s">
        <v>28</v>
      </c>
      <c r="C99" s="15" t="s">
        <v>22</v>
      </c>
      <c r="D99" s="15" t="s">
        <v>22</v>
      </c>
      <c r="E99" s="15" t="s">
        <v>22</v>
      </c>
      <c r="F99" s="15" t="s">
        <v>22</v>
      </c>
      <c r="G99" s="15" t="s">
        <v>22</v>
      </c>
      <c r="H99" s="16">
        <v>0</v>
      </c>
      <c r="I99" s="16">
        <v>0</v>
      </c>
      <c r="J99" s="16">
        <v>0</v>
      </c>
    </row>
    <row r="100" spans="1:10" ht="12" customHeight="1">
      <c r="A100" s="31"/>
      <c r="B100" s="14" t="s">
        <v>23</v>
      </c>
      <c r="C100" s="15" t="s">
        <v>22</v>
      </c>
      <c r="D100" s="15" t="s">
        <v>22</v>
      </c>
      <c r="E100" s="15" t="s">
        <v>22</v>
      </c>
      <c r="F100" s="15" t="s">
        <v>22</v>
      </c>
      <c r="G100" s="15" t="s">
        <v>22</v>
      </c>
      <c r="H100" s="16">
        <v>0</v>
      </c>
      <c r="I100" s="16">
        <v>0</v>
      </c>
      <c r="J100" s="16">
        <v>0</v>
      </c>
    </row>
    <row r="101" spans="1:10" ht="11.25" customHeight="1">
      <c r="A101" s="29" t="s">
        <v>0</v>
      </c>
      <c r="B101" s="14" t="s">
        <v>26</v>
      </c>
      <c r="C101" s="15" t="s">
        <v>22</v>
      </c>
      <c r="D101" s="12" t="s">
        <v>32</v>
      </c>
      <c r="E101" s="17">
        <v>4</v>
      </c>
      <c r="F101" s="15">
        <v>11</v>
      </c>
      <c r="G101" s="15">
        <v>83040</v>
      </c>
      <c r="H101" s="16">
        <v>7182.85</v>
      </c>
      <c r="I101" s="16">
        <v>0</v>
      </c>
      <c r="J101" s="16">
        <v>0</v>
      </c>
    </row>
    <row r="102" spans="1:10" ht="12" customHeight="1">
      <c r="A102" s="29"/>
      <c r="B102" s="14" t="s">
        <v>29</v>
      </c>
      <c r="C102" s="15" t="s">
        <v>22</v>
      </c>
      <c r="D102" s="15" t="s">
        <v>22</v>
      </c>
      <c r="E102" s="15" t="s">
        <v>22</v>
      </c>
      <c r="F102" s="15" t="s">
        <v>22</v>
      </c>
      <c r="G102" s="15" t="s">
        <v>22</v>
      </c>
      <c r="H102" s="16">
        <v>0</v>
      </c>
      <c r="I102" s="16">
        <v>0</v>
      </c>
      <c r="J102" s="16">
        <v>0</v>
      </c>
    </row>
    <row r="103" spans="1:10" ht="18.75" customHeight="1">
      <c r="A103" s="36" t="s">
        <v>0</v>
      </c>
      <c r="B103" s="21" t="s">
        <v>27</v>
      </c>
      <c r="C103" s="22">
        <v>841</v>
      </c>
      <c r="D103" s="23" t="s">
        <v>32</v>
      </c>
      <c r="E103" s="24">
        <v>4</v>
      </c>
      <c r="F103" s="22">
        <v>11</v>
      </c>
      <c r="G103" s="15">
        <v>83040</v>
      </c>
      <c r="H103" s="25">
        <f t="shared" ref="H103:J103" si="50">H98</f>
        <v>7182.85</v>
      </c>
      <c r="I103" s="25">
        <f t="shared" si="50"/>
        <v>0</v>
      </c>
      <c r="J103" s="25">
        <f t="shared" si="50"/>
        <v>0</v>
      </c>
    </row>
    <row r="104" spans="1:10" ht="22.5" customHeight="1">
      <c r="A104" s="30" t="s">
        <v>88</v>
      </c>
      <c r="B104" s="35" t="s">
        <v>58</v>
      </c>
      <c r="C104" s="15" t="s">
        <v>21</v>
      </c>
      <c r="D104" s="12" t="s">
        <v>32</v>
      </c>
      <c r="E104" s="17">
        <v>4</v>
      </c>
      <c r="F104" s="15">
        <v>11</v>
      </c>
      <c r="G104" s="15">
        <v>83300</v>
      </c>
      <c r="H104" s="16">
        <f>H105+H106+H107</f>
        <v>1489580</v>
      </c>
      <c r="I104" s="16">
        <f t="shared" ref="I104:J104" si="51">I105+I106+I107</f>
        <v>0</v>
      </c>
      <c r="J104" s="16">
        <f t="shared" si="51"/>
        <v>0</v>
      </c>
    </row>
    <row r="105" spans="1:10">
      <c r="A105" s="31"/>
      <c r="B105" s="14" t="s">
        <v>28</v>
      </c>
      <c r="C105" s="15" t="s">
        <v>22</v>
      </c>
      <c r="D105" s="15" t="s">
        <v>22</v>
      </c>
      <c r="E105" s="15" t="s">
        <v>22</v>
      </c>
      <c r="F105" s="15" t="s">
        <v>22</v>
      </c>
      <c r="G105" s="15" t="s">
        <v>22</v>
      </c>
      <c r="H105" s="16">
        <v>0</v>
      </c>
      <c r="I105" s="16">
        <v>0</v>
      </c>
      <c r="J105" s="16">
        <v>0</v>
      </c>
    </row>
    <row r="106" spans="1:10">
      <c r="A106" s="31"/>
      <c r="B106" s="14" t="s">
        <v>23</v>
      </c>
      <c r="C106" s="15" t="s">
        <v>22</v>
      </c>
      <c r="D106" s="15" t="s">
        <v>22</v>
      </c>
      <c r="E106" s="15" t="s">
        <v>22</v>
      </c>
      <c r="F106" s="15" t="s">
        <v>22</v>
      </c>
      <c r="G106" s="15" t="s">
        <v>22</v>
      </c>
      <c r="H106" s="16">
        <v>0</v>
      </c>
      <c r="I106" s="16">
        <v>0</v>
      </c>
      <c r="J106" s="16">
        <v>0</v>
      </c>
    </row>
    <row r="107" spans="1:10">
      <c r="A107" s="29" t="s">
        <v>0</v>
      </c>
      <c r="B107" s="14" t="s">
        <v>26</v>
      </c>
      <c r="C107" s="15" t="s">
        <v>22</v>
      </c>
      <c r="D107" s="12" t="s">
        <v>32</v>
      </c>
      <c r="E107" s="17">
        <v>4</v>
      </c>
      <c r="F107" s="15">
        <v>11</v>
      </c>
      <c r="G107" s="15">
        <v>83300</v>
      </c>
      <c r="H107" s="16">
        <v>1489580</v>
      </c>
      <c r="I107" s="16">
        <v>0</v>
      </c>
      <c r="J107" s="16">
        <v>0</v>
      </c>
    </row>
    <row r="108" spans="1:10">
      <c r="A108" s="29"/>
      <c r="B108" s="14" t="s">
        <v>29</v>
      </c>
      <c r="C108" s="15" t="s">
        <v>22</v>
      </c>
      <c r="D108" s="15" t="s">
        <v>22</v>
      </c>
      <c r="E108" s="15" t="s">
        <v>22</v>
      </c>
      <c r="F108" s="15" t="s">
        <v>22</v>
      </c>
      <c r="G108" s="15" t="s">
        <v>22</v>
      </c>
      <c r="H108" s="16">
        <v>0</v>
      </c>
      <c r="I108" s="16">
        <v>0</v>
      </c>
      <c r="J108" s="16">
        <v>0</v>
      </c>
    </row>
    <row r="109" spans="1:10" ht="18" customHeight="1">
      <c r="A109" s="36" t="s">
        <v>0</v>
      </c>
      <c r="B109" s="21" t="s">
        <v>27</v>
      </c>
      <c r="C109" s="22">
        <v>841</v>
      </c>
      <c r="D109" s="23" t="s">
        <v>32</v>
      </c>
      <c r="E109" s="24">
        <v>4</v>
      </c>
      <c r="F109" s="22">
        <v>11</v>
      </c>
      <c r="G109" s="22">
        <v>83300</v>
      </c>
      <c r="H109" s="25">
        <f t="shared" ref="H109:J109" si="52">H104</f>
        <v>1489580</v>
      </c>
      <c r="I109" s="25">
        <f t="shared" si="52"/>
        <v>0</v>
      </c>
      <c r="J109" s="25">
        <f t="shared" si="52"/>
        <v>0</v>
      </c>
    </row>
    <row r="110" spans="1:10" ht="56.25" customHeight="1">
      <c r="A110" s="30" t="s">
        <v>90</v>
      </c>
      <c r="B110" s="35" t="s">
        <v>61</v>
      </c>
      <c r="C110" s="15" t="s">
        <v>21</v>
      </c>
      <c r="D110" s="12" t="s">
        <v>32</v>
      </c>
      <c r="E110" s="17">
        <v>4</v>
      </c>
      <c r="F110" s="15">
        <v>11</v>
      </c>
      <c r="G110" s="15" t="s">
        <v>60</v>
      </c>
      <c r="H110" s="16">
        <f>H111+H112+H113</f>
        <v>303030303.02999997</v>
      </c>
      <c r="I110" s="16">
        <f t="shared" ref="I110:J110" si="53">I111+I112+I113</f>
        <v>0</v>
      </c>
      <c r="J110" s="16">
        <f t="shared" si="53"/>
        <v>0</v>
      </c>
    </row>
    <row r="111" spans="1:10">
      <c r="A111" s="31"/>
      <c r="B111" s="14" t="s">
        <v>28</v>
      </c>
      <c r="C111" s="15" t="s">
        <v>22</v>
      </c>
      <c r="D111" s="15" t="s">
        <v>22</v>
      </c>
      <c r="E111" s="15" t="s">
        <v>22</v>
      </c>
      <c r="F111" s="15" t="s">
        <v>22</v>
      </c>
      <c r="G111" s="15" t="s">
        <v>22</v>
      </c>
      <c r="H111" s="16">
        <v>0</v>
      </c>
      <c r="I111" s="16">
        <v>0</v>
      </c>
      <c r="J111" s="16">
        <v>0</v>
      </c>
    </row>
    <row r="112" spans="1:10">
      <c r="A112" s="31"/>
      <c r="B112" s="14" t="s">
        <v>23</v>
      </c>
      <c r="C112" s="15" t="s">
        <v>22</v>
      </c>
      <c r="D112" s="12" t="s">
        <v>32</v>
      </c>
      <c r="E112" s="17">
        <v>4</v>
      </c>
      <c r="F112" s="15">
        <v>11</v>
      </c>
      <c r="G112" s="15" t="s">
        <v>60</v>
      </c>
      <c r="H112" s="16">
        <v>300000000</v>
      </c>
      <c r="I112" s="16">
        <v>0</v>
      </c>
      <c r="J112" s="16">
        <v>0</v>
      </c>
    </row>
    <row r="113" spans="1:10">
      <c r="A113" s="29" t="s">
        <v>0</v>
      </c>
      <c r="B113" s="14" t="s">
        <v>26</v>
      </c>
      <c r="C113" s="15" t="s">
        <v>22</v>
      </c>
      <c r="D113" s="12" t="s">
        <v>32</v>
      </c>
      <c r="E113" s="17">
        <v>4</v>
      </c>
      <c r="F113" s="15">
        <v>11</v>
      </c>
      <c r="G113" s="15" t="s">
        <v>60</v>
      </c>
      <c r="H113" s="16">
        <v>3030303.03</v>
      </c>
      <c r="I113" s="16">
        <v>0</v>
      </c>
      <c r="J113" s="16">
        <v>0</v>
      </c>
    </row>
    <row r="114" spans="1:10">
      <c r="A114" s="29"/>
      <c r="B114" s="14" t="s">
        <v>29</v>
      </c>
      <c r="C114" s="15" t="s">
        <v>22</v>
      </c>
      <c r="D114" s="15" t="s">
        <v>22</v>
      </c>
      <c r="E114" s="15" t="s">
        <v>22</v>
      </c>
      <c r="F114" s="15" t="s">
        <v>22</v>
      </c>
      <c r="G114" s="15" t="s">
        <v>22</v>
      </c>
      <c r="H114" s="16">
        <v>0</v>
      </c>
      <c r="I114" s="16">
        <v>0</v>
      </c>
      <c r="J114" s="16">
        <v>0</v>
      </c>
    </row>
    <row r="115" spans="1:10" ht="19.5" customHeight="1">
      <c r="A115" s="36" t="s">
        <v>0</v>
      </c>
      <c r="B115" s="21" t="s">
        <v>27</v>
      </c>
      <c r="C115" s="22">
        <v>841</v>
      </c>
      <c r="D115" s="23" t="s">
        <v>32</v>
      </c>
      <c r="E115" s="24">
        <v>4</v>
      </c>
      <c r="F115" s="22">
        <v>11</v>
      </c>
      <c r="G115" s="22" t="s">
        <v>60</v>
      </c>
      <c r="H115" s="25">
        <f t="shared" ref="H115:J115" si="54">H110</f>
        <v>303030303.02999997</v>
      </c>
      <c r="I115" s="25">
        <f t="shared" si="54"/>
        <v>0</v>
      </c>
      <c r="J115" s="25">
        <f t="shared" si="54"/>
        <v>0</v>
      </c>
    </row>
    <row r="116" spans="1:10" ht="45.75" customHeight="1">
      <c r="A116" s="30" t="s">
        <v>93</v>
      </c>
      <c r="B116" s="35" t="s">
        <v>91</v>
      </c>
      <c r="C116" s="15" t="s">
        <v>21</v>
      </c>
      <c r="D116" s="12" t="s">
        <v>32</v>
      </c>
      <c r="E116" s="17">
        <v>4</v>
      </c>
      <c r="F116" s="15">
        <v>11</v>
      </c>
      <c r="G116" s="15" t="s">
        <v>92</v>
      </c>
      <c r="H116" s="16">
        <f>H117+H118+H119+H120</f>
        <v>1651182.2600000002</v>
      </c>
      <c r="I116" s="16">
        <f t="shared" ref="I116:J116" si="55">I117+I118+I119</f>
        <v>0</v>
      </c>
      <c r="J116" s="16">
        <f t="shared" si="55"/>
        <v>0</v>
      </c>
    </row>
    <row r="117" spans="1:10" ht="11.25" customHeight="1">
      <c r="A117" s="31"/>
      <c r="B117" s="14" t="s">
        <v>28</v>
      </c>
      <c r="C117" s="15" t="s">
        <v>22</v>
      </c>
      <c r="D117" s="15" t="s">
        <v>22</v>
      </c>
      <c r="E117" s="15" t="s">
        <v>22</v>
      </c>
      <c r="F117" s="15" t="s">
        <v>22</v>
      </c>
      <c r="G117" s="15" t="s">
        <v>22</v>
      </c>
      <c r="H117" s="16">
        <v>0</v>
      </c>
      <c r="I117" s="16">
        <v>0</v>
      </c>
      <c r="J117" s="16">
        <v>0</v>
      </c>
    </row>
    <row r="118" spans="1:10" ht="11.25" customHeight="1">
      <c r="A118" s="31"/>
      <c r="B118" s="14" t="s">
        <v>23</v>
      </c>
      <c r="C118" s="15" t="s">
        <v>22</v>
      </c>
      <c r="D118" s="12" t="s">
        <v>32</v>
      </c>
      <c r="E118" s="17">
        <v>4</v>
      </c>
      <c r="F118" s="15">
        <v>11</v>
      </c>
      <c r="G118" s="15" t="s">
        <v>92</v>
      </c>
      <c r="H118" s="16">
        <v>1488623.36</v>
      </c>
      <c r="I118" s="16">
        <v>0</v>
      </c>
      <c r="J118" s="16">
        <v>0</v>
      </c>
    </row>
    <row r="119" spans="1:10" ht="11.25" customHeight="1">
      <c r="A119" s="29" t="s">
        <v>0</v>
      </c>
      <c r="B119" s="14" t="s">
        <v>26</v>
      </c>
      <c r="C119" s="15" t="s">
        <v>22</v>
      </c>
      <c r="D119" s="12" t="s">
        <v>32</v>
      </c>
      <c r="E119" s="17">
        <v>4</v>
      </c>
      <c r="F119" s="15">
        <v>11</v>
      </c>
      <c r="G119" s="15" t="s">
        <v>92</v>
      </c>
      <c r="H119" s="16">
        <v>78348.600000000006</v>
      </c>
      <c r="I119" s="16">
        <v>0</v>
      </c>
      <c r="J119" s="16">
        <v>0</v>
      </c>
    </row>
    <row r="120" spans="1:10" ht="11.25" customHeight="1">
      <c r="A120" s="29"/>
      <c r="B120" s="14" t="s">
        <v>29</v>
      </c>
      <c r="C120" s="15" t="s">
        <v>22</v>
      </c>
      <c r="D120" s="12" t="s">
        <v>32</v>
      </c>
      <c r="E120" s="17">
        <v>4</v>
      </c>
      <c r="F120" s="15">
        <v>11</v>
      </c>
      <c r="G120" s="15" t="s">
        <v>92</v>
      </c>
      <c r="H120" s="16">
        <v>84210.3</v>
      </c>
      <c r="I120" s="16">
        <v>0</v>
      </c>
      <c r="J120" s="16">
        <v>0</v>
      </c>
    </row>
    <row r="121" spans="1:10" ht="20.25" customHeight="1">
      <c r="A121" s="36" t="s">
        <v>0</v>
      </c>
      <c r="B121" s="21" t="s">
        <v>27</v>
      </c>
      <c r="C121" s="22">
        <v>841</v>
      </c>
      <c r="D121" s="23" t="s">
        <v>32</v>
      </c>
      <c r="E121" s="24">
        <v>4</v>
      </c>
      <c r="F121" s="22">
        <v>11</v>
      </c>
      <c r="G121" s="15" t="s">
        <v>92</v>
      </c>
      <c r="H121" s="25">
        <f t="shared" ref="H121:J121" si="56">H116</f>
        <v>1651182.2600000002</v>
      </c>
      <c r="I121" s="25">
        <f t="shared" si="56"/>
        <v>0</v>
      </c>
      <c r="J121" s="25">
        <f t="shared" si="56"/>
        <v>0</v>
      </c>
    </row>
    <row r="122" spans="1:10" ht="21.75" customHeight="1">
      <c r="A122" s="29" t="s">
        <v>95</v>
      </c>
      <c r="B122" s="14" t="s">
        <v>96</v>
      </c>
      <c r="C122" s="15" t="s">
        <v>21</v>
      </c>
      <c r="D122" s="12" t="s">
        <v>32</v>
      </c>
      <c r="E122" s="17">
        <v>4</v>
      </c>
      <c r="F122" s="15">
        <v>11</v>
      </c>
      <c r="G122" s="15" t="s">
        <v>94</v>
      </c>
      <c r="H122" s="16">
        <f>H123+H124+H125+H126</f>
        <v>2497707.19</v>
      </c>
      <c r="I122" s="16">
        <v>0</v>
      </c>
      <c r="J122" s="16">
        <v>0</v>
      </c>
    </row>
    <row r="123" spans="1:10" ht="11.25" customHeight="1">
      <c r="A123" s="29"/>
      <c r="B123" s="14" t="s">
        <v>28</v>
      </c>
      <c r="C123" s="15" t="s">
        <v>22</v>
      </c>
      <c r="D123" s="12" t="s">
        <v>22</v>
      </c>
      <c r="E123" s="17" t="s">
        <v>22</v>
      </c>
      <c r="F123" s="15" t="s">
        <v>22</v>
      </c>
      <c r="G123" s="15" t="s">
        <v>22</v>
      </c>
      <c r="H123" s="16">
        <v>0</v>
      </c>
      <c r="I123" s="16">
        <v>0</v>
      </c>
      <c r="J123" s="16">
        <v>0</v>
      </c>
    </row>
    <row r="124" spans="1:10" ht="11.25" customHeight="1">
      <c r="A124" s="29"/>
      <c r="B124" s="14" t="s">
        <v>23</v>
      </c>
      <c r="C124" s="15" t="s">
        <v>22</v>
      </c>
      <c r="D124" s="12" t="s">
        <v>32</v>
      </c>
      <c r="E124" s="17">
        <v>4</v>
      </c>
      <c r="F124" s="15">
        <v>11</v>
      </c>
      <c r="G124" s="15" t="s">
        <v>94</v>
      </c>
      <c r="H124" s="16">
        <v>2251807.91</v>
      </c>
      <c r="I124" s="16">
        <v>0</v>
      </c>
      <c r="J124" s="16">
        <v>0</v>
      </c>
    </row>
    <row r="125" spans="1:10" ht="11.25" customHeight="1">
      <c r="A125" s="29" t="s">
        <v>0</v>
      </c>
      <c r="B125" s="14" t="s">
        <v>26</v>
      </c>
      <c r="C125" s="15" t="s">
        <v>22</v>
      </c>
      <c r="D125" s="12" t="s">
        <v>32</v>
      </c>
      <c r="E125" s="17">
        <v>4</v>
      </c>
      <c r="F125" s="15">
        <v>11</v>
      </c>
      <c r="G125" s="15" t="s">
        <v>94</v>
      </c>
      <c r="H125" s="16">
        <v>118516.21</v>
      </c>
      <c r="I125" s="16">
        <v>0</v>
      </c>
      <c r="J125" s="16">
        <v>0</v>
      </c>
    </row>
    <row r="126" spans="1:10" ht="11.25" customHeight="1">
      <c r="A126" s="29"/>
      <c r="B126" s="14" t="s">
        <v>29</v>
      </c>
      <c r="C126" s="15" t="s">
        <v>22</v>
      </c>
      <c r="D126" s="12" t="s">
        <v>32</v>
      </c>
      <c r="E126" s="17">
        <v>4</v>
      </c>
      <c r="F126" s="15">
        <v>11</v>
      </c>
      <c r="G126" s="15" t="s">
        <v>94</v>
      </c>
      <c r="H126" s="16">
        <v>127383.07</v>
      </c>
      <c r="I126" s="16">
        <v>0</v>
      </c>
      <c r="J126" s="16">
        <v>0</v>
      </c>
    </row>
    <row r="127" spans="1:10" ht="19.5" customHeight="1">
      <c r="A127" s="36" t="s">
        <v>0</v>
      </c>
      <c r="B127" s="14" t="s">
        <v>27</v>
      </c>
      <c r="C127" s="15">
        <v>841</v>
      </c>
      <c r="D127" s="12" t="s">
        <v>32</v>
      </c>
      <c r="E127" s="17">
        <v>4</v>
      </c>
      <c r="F127" s="15">
        <v>11</v>
      </c>
      <c r="G127" s="15" t="s">
        <v>94</v>
      </c>
      <c r="H127" s="25">
        <f t="shared" ref="H127" si="57">H122</f>
        <v>2497707.19</v>
      </c>
      <c r="I127" s="16">
        <v>0</v>
      </c>
      <c r="J127" s="16">
        <v>0</v>
      </c>
    </row>
    <row r="128" spans="1:10" ht="21.75" customHeight="1">
      <c r="A128" s="29" t="s">
        <v>99</v>
      </c>
      <c r="B128" s="14" t="s">
        <v>97</v>
      </c>
      <c r="C128" s="15" t="s">
        <v>21</v>
      </c>
      <c r="D128" s="12" t="s">
        <v>32</v>
      </c>
      <c r="E128" s="17">
        <v>4</v>
      </c>
      <c r="F128" s="15">
        <v>11</v>
      </c>
      <c r="G128" s="15" t="s">
        <v>98</v>
      </c>
      <c r="H128" s="16">
        <f>H129+H130+H131+H132</f>
        <v>2497707.19</v>
      </c>
      <c r="I128" s="16">
        <v>0</v>
      </c>
      <c r="J128" s="16">
        <v>0</v>
      </c>
    </row>
    <row r="129" spans="1:10" ht="11.25" customHeight="1">
      <c r="A129" s="29"/>
      <c r="B129" s="14" t="s">
        <v>28</v>
      </c>
      <c r="C129" s="15" t="s">
        <v>22</v>
      </c>
      <c r="D129" s="12" t="s">
        <v>22</v>
      </c>
      <c r="E129" s="17" t="s">
        <v>22</v>
      </c>
      <c r="F129" s="15" t="s">
        <v>22</v>
      </c>
      <c r="G129" s="15" t="s">
        <v>22</v>
      </c>
      <c r="H129" s="16">
        <v>0</v>
      </c>
      <c r="I129" s="16">
        <v>0</v>
      </c>
      <c r="J129" s="16">
        <v>0</v>
      </c>
    </row>
    <row r="130" spans="1:10" ht="11.25" customHeight="1">
      <c r="A130" s="29"/>
      <c r="B130" s="14" t="s">
        <v>23</v>
      </c>
      <c r="C130" s="15" t="s">
        <v>22</v>
      </c>
      <c r="D130" s="12" t="s">
        <v>32</v>
      </c>
      <c r="E130" s="17">
        <v>4</v>
      </c>
      <c r="F130" s="15">
        <v>11</v>
      </c>
      <c r="G130" s="15" t="s">
        <v>98</v>
      </c>
      <c r="H130" s="16">
        <v>2251807.91</v>
      </c>
      <c r="I130" s="16">
        <v>0</v>
      </c>
      <c r="J130" s="16">
        <v>0</v>
      </c>
    </row>
    <row r="131" spans="1:10" ht="11.25" customHeight="1">
      <c r="A131" s="29" t="s">
        <v>0</v>
      </c>
      <c r="B131" s="14" t="s">
        <v>26</v>
      </c>
      <c r="C131" s="15" t="s">
        <v>22</v>
      </c>
      <c r="D131" s="12" t="s">
        <v>32</v>
      </c>
      <c r="E131" s="17">
        <v>4</v>
      </c>
      <c r="F131" s="15">
        <v>11</v>
      </c>
      <c r="G131" s="15" t="s">
        <v>98</v>
      </c>
      <c r="H131" s="16">
        <v>118516.21</v>
      </c>
      <c r="I131" s="16">
        <v>0</v>
      </c>
      <c r="J131" s="16">
        <v>0</v>
      </c>
    </row>
    <row r="132" spans="1:10" ht="11.25" customHeight="1">
      <c r="A132" s="29"/>
      <c r="B132" s="14" t="s">
        <v>29</v>
      </c>
      <c r="C132" s="15" t="s">
        <v>22</v>
      </c>
      <c r="D132" s="12" t="s">
        <v>32</v>
      </c>
      <c r="E132" s="17">
        <v>4</v>
      </c>
      <c r="F132" s="15">
        <v>11</v>
      </c>
      <c r="G132" s="15" t="s">
        <v>98</v>
      </c>
      <c r="H132" s="16">
        <v>127383.07</v>
      </c>
      <c r="I132" s="16">
        <v>0</v>
      </c>
      <c r="J132" s="16">
        <v>0</v>
      </c>
    </row>
    <row r="133" spans="1:10" ht="11.25" customHeight="1">
      <c r="A133" s="29" t="s">
        <v>0</v>
      </c>
      <c r="B133" s="14" t="s">
        <v>27</v>
      </c>
      <c r="C133" s="15">
        <v>841</v>
      </c>
      <c r="D133" s="12" t="s">
        <v>32</v>
      </c>
      <c r="E133" s="17">
        <v>4</v>
      </c>
      <c r="F133" s="15">
        <v>11</v>
      </c>
      <c r="G133" s="15" t="s">
        <v>98</v>
      </c>
      <c r="H133" s="25">
        <f t="shared" ref="H133" si="58">H128</f>
        <v>2497707.19</v>
      </c>
      <c r="I133" s="16">
        <v>0</v>
      </c>
      <c r="J133" s="16">
        <v>0</v>
      </c>
    </row>
    <row r="134" spans="1:10" ht="22.5" customHeight="1">
      <c r="A134" s="30" t="s">
        <v>102</v>
      </c>
      <c r="B134" s="35" t="s">
        <v>38</v>
      </c>
      <c r="C134" s="15" t="s">
        <v>21</v>
      </c>
      <c r="D134" s="12" t="s">
        <v>32</v>
      </c>
      <c r="E134" s="17">
        <v>4</v>
      </c>
      <c r="F134" s="15">
        <v>11</v>
      </c>
      <c r="G134" s="15" t="s">
        <v>62</v>
      </c>
      <c r="H134" s="16">
        <f>H135+H136+H137</f>
        <v>13443752.129999999</v>
      </c>
      <c r="I134" s="16">
        <f t="shared" ref="I134:J134" si="59">I135+I136+I137</f>
        <v>6411847.3700000001</v>
      </c>
      <c r="J134" s="16">
        <f t="shared" si="59"/>
        <v>12823695.789999999</v>
      </c>
    </row>
    <row r="135" spans="1:10">
      <c r="A135" s="31"/>
      <c r="B135" s="14" t="s">
        <v>28</v>
      </c>
      <c r="C135" s="15" t="s">
        <v>22</v>
      </c>
      <c r="D135" s="15" t="s">
        <v>22</v>
      </c>
      <c r="E135" s="15" t="s">
        <v>22</v>
      </c>
      <c r="F135" s="15" t="s">
        <v>22</v>
      </c>
      <c r="G135" s="15" t="s">
        <v>22</v>
      </c>
      <c r="H135" s="16">
        <v>0</v>
      </c>
      <c r="I135" s="16">
        <v>0</v>
      </c>
      <c r="J135" s="16">
        <v>0</v>
      </c>
    </row>
    <row r="136" spans="1:10">
      <c r="A136" s="31"/>
      <c r="B136" s="14" t="s">
        <v>23</v>
      </c>
      <c r="C136" s="15" t="s">
        <v>22</v>
      </c>
      <c r="D136" s="12" t="s">
        <v>32</v>
      </c>
      <c r="E136" s="17">
        <v>4</v>
      </c>
      <c r="F136" s="15">
        <v>11</v>
      </c>
      <c r="G136" s="15" t="s">
        <v>62</v>
      </c>
      <c r="H136" s="16">
        <v>9136883</v>
      </c>
      <c r="I136" s="16">
        <v>6091255</v>
      </c>
      <c r="J136" s="16">
        <v>12182511</v>
      </c>
    </row>
    <row r="137" spans="1:10">
      <c r="A137" s="29" t="s">
        <v>0</v>
      </c>
      <c r="B137" s="14" t="s">
        <v>26</v>
      </c>
      <c r="C137" s="15" t="s">
        <v>22</v>
      </c>
      <c r="D137" s="12" t="s">
        <v>32</v>
      </c>
      <c r="E137" s="17">
        <v>4</v>
      </c>
      <c r="F137" s="15">
        <v>11</v>
      </c>
      <c r="G137" s="15" t="s">
        <v>62</v>
      </c>
      <c r="H137" s="16">
        <v>4306869.13</v>
      </c>
      <c r="I137" s="16">
        <v>320592.37</v>
      </c>
      <c r="J137" s="16">
        <v>641184.79</v>
      </c>
    </row>
    <row r="138" spans="1:10">
      <c r="A138" s="29"/>
      <c r="B138" s="14" t="s">
        <v>29</v>
      </c>
      <c r="C138" s="15" t="s">
        <v>22</v>
      </c>
      <c r="D138" s="15" t="s">
        <v>22</v>
      </c>
      <c r="E138" s="15" t="s">
        <v>22</v>
      </c>
      <c r="F138" s="15" t="s">
        <v>22</v>
      </c>
      <c r="G138" s="15" t="s">
        <v>22</v>
      </c>
      <c r="H138" s="16">
        <v>0</v>
      </c>
      <c r="I138" s="16">
        <v>0</v>
      </c>
      <c r="J138" s="16">
        <v>0</v>
      </c>
    </row>
    <row r="139" spans="1:10" ht="18" customHeight="1">
      <c r="A139" s="36" t="s">
        <v>0</v>
      </c>
      <c r="B139" s="21" t="s">
        <v>27</v>
      </c>
      <c r="C139" s="22">
        <v>841</v>
      </c>
      <c r="D139" s="23" t="s">
        <v>32</v>
      </c>
      <c r="E139" s="24">
        <v>4</v>
      </c>
      <c r="F139" s="22">
        <v>11</v>
      </c>
      <c r="G139" s="22" t="s">
        <v>62</v>
      </c>
      <c r="H139" s="25">
        <f t="shared" ref="H139:J139" si="60">H134</f>
        <v>13443752.129999999</v>
      </c>
      <c r="I139" s="25">
        <f t="shared" si="60"/>
        <v>6411847.3700000001</v>
      </c>
      <c r="J139" s="25">
        <f t="shared" si="60"/>
        <v>12823695.789999999</v>
      </c>
    </row>
    <row r="140" spans="1:10" ht="31.5">
      <c r="A140" s="33" t="s">
        <v>64</v>
      </c>
      <c r="B140" s="34" t="s">
        <v>65</v>
      </c>
      <c r="C140" s="18" t="s">
        <v>21</v>
      </c>
      <c r="D140" s="19" t="s">
        <v>32</v>
      </c>
      <c r="E140" s="11">
        <v>4</v>
      </c>
      <c r="F140" s="18">
        <v>12</v>
      </c>
      <c r="G140" s="18" t="s">
        <v>21</v>
      </c>
      <c r="H140" s="20">
        <f>H141+H142+H143+H144</f>
        <v>360000</v>
      </c>
      <c r="I140" s="20">
        <f t="shared" ref="I140:J140" si="61">I141+I142+I143+I144</f>
        <v>200000</v>
      </c>
      <c r="J140" s="20">
        <f t="shared" si="61"/>
        <v>200000</v>
      </c>
    </row>
    <row r="141" spans="1:10">
      <c r="A141" s="31"/>
      <c r="B141" s="14" t="s">
        <v>28</v>
      </c>
      <c r="C141" s="15" t="s">
        <v>22</v>
      </c>
      <c r="D141" s="15" t="s">
        <v>22</v>
      </c>
      <c r="E141" s="15" t="s">
        <v>22</v>
      </c>
      <c r="F141" s="15" t="s">
        <v>22</v>
      </c>
      <c r="G141" s="15" t="s">
        <v>22</v>
      </c>
      <c r="H141" s="16">
        <f>H147</f>
        <v>0</v>
      </c>
      <c r="I141" s="16">
        <f t="shared" ref="I141:J141" si="62">I147</f>
        <v>0</v>
      </c>
      <c r="J141" s="16">
        <f t="shared" si="62"/>
        <v>0</v>
      </c>
    </row>
    <row r="142" spans="1:10">
      <c r="A142" s="31"/>
      <c r="B142" s="14" t="s">
        <v>23</v>
      </c>
      <c r="C142" s="15" t="s">
        <v>22</v>
      </c>
      <c r="D142" s="15" t="s">
        <v>22</v>
      </c>
      <c r="E142" s="15" t="s">
        <v>22</v>
      </c>
      <c r="F142" s="15" t="s">
        <v>22</v>
      </c>
      <c r="G142" s="15" t="s">
        <v>22</v>
      </c>
      <c r="H142" s="16">
        <f>H148</f>
        <v>0</v>
      </c>
      <c r="I142" s="16">
        <f t="shared" ref="I142:J142" si="63">I148</f>
        <v>0</v>
      </c>
      <c r="J142" s="16">
        <f t="shared" si="63"/>
        <v>0</v>
      </c>
    </row>
    <row r="143" spans="1:10">
      <c r="A143" s="29" t="s">
        <v>0</v>
      </c>
      <c r="B143" s="14" t="s">
        <v>26</v>
      </c>
      <c r="C143" s="15" t="s">
        <v>22</v>
      </c>
      <c r="D143" s="12" t="s">
        <v>32</v>
      </c>
      <c r="E143" s="17">
        <v>4</v>
      </c>
      <c r="F143" s="15">
        <v>12</v>
      </c>
      <c r="G143" s="15" t="s">
        <v>22</v>
      </c>
      <c r="H143" s="16">
        <v>360000</v>
      </c>
      <c r="I143" s="16">
        <f t="shared" ref="I143:J143" si="64">I149</f>
        <v>200000</v>
      </c>
      <c r="J143" s="16">
        <f t="shared" si="64"/>
        <v>200000</v>
      </c>
    </row>
    <row r="144" spans="1:10">
      <c r="A144" s="29"/>
      <c r="B144" s="14" t="s">
        <v>29</v>
      </c>
      <c r="C144" s="15" t="s">
        <v>22</v>
      </c>
      <c r="D144" s="15" t="s">
        <v>22</v>
      </c>
      <c r="E144" s="15" t="s">
        <v>22</v>
      </c>
      <c r="F144" s="15" t="s">
        <v>22</v>
      </c>
      <c r="G144" s="15" t="s">
        <v>22</v>
      </c>
      <c r="H144" s="16">
        <v>0</v>
      </c>
      <c r="I144" s="16">
        <v>0</v>
      </c>
      <c r="J144" s="16">
        <v>0</v>
      </c>
    </row>
    <row r="145" spans="1:10" ht="18" customHeight="1">
      <c r="A145" s="36" t="s">
        <v>0</v>
      </c>
      <c r="B145" s="21" t="s">
        <v>27</v>
      </c>
      <c r="C145" s="22">
        <v>841</v>
      </c>
      <c r="D145" s="23" t="s">
        <v>32</v>
      </c>
      <c r="E145" s="24">
        <v>4</v>
      </c>
      <c r="F145" s="22">
        <v>12</v>
      </c>
      <c r="G145" s="22" t="s">
        <v>22</v>
      </c>
      <c r="H145" s="25">
        <f>H140</f>
        <v>360000</v>
      </c>
      <c r="I145" s="25">
        <f t="shared" ref="I145:J145" si="65">I140</f>
        <v>200000</v>
      </c>
      <c r="J145" s="25">
        <f t="shared" si="65"/>
        <v>200000</v>
      </c>
    </row>
    <row r="146" spans="1:10" ht="33.75" customHeight="1">
      <c r="A146" s="30" t="s">
        <v>66</v>
      </c>
      <c r="B146" s="35" t="s">
        <v>67</v>
      </c>
      <c r="C146" s="15" t="s">
        <v>21</v>
      </c>
      <c r="D146" s="12" t="s">
        <v>32</v>
      </c>
      <c r="E146" s="17">
        <v>4</v>
      </c>
      <c r="F146" s="15">
        <v>12</v>
      </c>
      <c r="G146" s="15">
        <v>81830</v>
      </c>
      <c r="H146" s="16">
        <f>H147+H148+H149</f>
        <v>291622.32</v>
      </c>
      <c r="I146" s="16">
        <f t="shared" ref="I146:J146" si="66">I147+I148+I149</f>
        <v>200000</v>
      </c>
      <c r="J146" s="16">
        <f t="shared" si="66"/>
        <v>200000</v>
      </c>
    </row>
    <row r="147" spans="1:10">
      <c r="A147" s="31"/>
      <c r="B147" s="14" t="s">
        <v>28</v>
      </c>
      <c r="C147" s="15" t="s">
        <v>22</v>
      </c>
      <c r="D147" s="15" t="s">
        <v>22</v>
      </c>
      <c r="E147" s="15" t="s">
        <v>22</v>
      </c>
      <c r="F147" s="15" t="s">
        <v>22</v>
      </c>
      <c r="G147" s="15" t="s">
        <v>22</v>
      </c>
      <c r="H147" s="16">
        <v>0</v>
      </c>
      <c r="I147" s="16">
        <v>0</v>
      </c>
      <c r="J147" s="16">
        <v>0</v>
      </c>
    </row>
    <row r="148" spans="1:10">
      <c r="A148" s="31"/>
      <c r="B148" s="14" t="s">
        <v>23</v>
      </c>
      <c r="C148" s="15" t="s">
        <v>22</v>
      </c>
      <c r="D148" s="15" t="s">
        <v>22</v>
      </c>
      <c r="E148" s="15" t="s">
        <v>22</v>
      </c>
      <c r="F148" s="15" t="s">
        <v>22</v>
      </c>
      <c r="G148" s="15" t="s">
        <v>22</v>
      </c>
      <c r="H148" s="16">
        <v>0</v>
      </c>
      <c r="I148" s="16">
        <v>0</v>
      </c>
      <c r="J148" s="16">
        <v>0</v>
      </c>
    </row>
    <row r="149" spans="1:10">
      <c r="A149" s="29" t="s">
        <v>0</v>
      </c>
      <c r="B149" s="14" t="s">
        <v>26</v>
      </c>
      <c r="C149" s="15" t="s">
        <v>22</v>
      </c>
      <c r="D149" s="12" t="s">
        <v>32</v>
      </c>
      <c r="E149" s="17">
        <v>4</v>
      </c>
      <c r="F149" s="15">
        <v>12</v>
      </c>
      <c r="G149" s="15">
        <v>81830</v>
      </c>
      <c r="H149" s="16">
        <v>291622.32</v>
      </c>
      <c r="I149" s="16">
        <v>200000</v>
      </c>
      <c r="J149" s="16">
        <v>200000</v>
      </c>
    </row>
    <row r="150" spans="1:10">
      <c r="A150" s="29"/>
      <c r="B150" s="14" t="s">
        <v>29</v>
      </c>
      <c r="C150" s="15" t="s">
        <v>22</v>
      </c>
      <c r="D150" s="15" t="s">
        <v>22</v>
      </c>
      <c r="E150" s="15" t="s">
        <v>22</v>
      </c>
      <c r="F150" s="15" t="s">
        <v>22</v>
      </c>
      <c r="G150" s="15" t="s">
        <v>22</v>
      </c>
      <c r="H150" s="16">
        <v>0</v>
      </c>
      <c r="I150" s="16">
        <v>0</v>
      </c>
      <c r="J150" s="16">
        <v>0</v>
      </c>
    </row>
    <row r="151" spans="1:10" ht="16.5" customHeight="1">
      <c r="A151" s="36" t="s">
        <v>0</v>
      </c>
      <c r="B151" s="21" t="s">
        <v>27</v>
      </c>
      <c r="C151" s="22">
        <v>841</v>
      </c>
      <c r="D151" s="23" t="s">
        <v>32</v>
      </c>
      <c r="E151" s="24">
        <v>4</v>
      </c>
      <c r="F151" s="22">
        <v>12</v>
      </c>
      <c r="G151" s="22">
        <v>81830</v>
      </c>
      <c r="H151" s="25">
        <f>H146</f>
        <v>291622.32</v>
      </c>
      <c r="I151" s="25">
        <f t="shared" ref="I151:J151" si="67">I146</f>
        <v>200000</v>
      </c>
      <c r="J151" s="25">
        <f t="shared" si="67"/>
        <v>200000</v>
      </c>
    </row>
    <row r="152" spans="1:10" ht="21">
      <c r="A152" s="33" t="s">
        <v>68</v>
      </c>
      <c r="B152" s="34" t="s">
        <v>69</v>
      </c>
      <c r="C152" s="18" t="s">
        <v>21</v>
      </c>
      <c r="D152" s="19" t="s">
        <v>32</v>
      </c>
      <c r="E152" s="11">
        <v>4</v>
      </c>
      <c r="F152" s="18">
        <v>15</v>
      </c>
      <c r="G152" s="18" t="s">
        <v>21</v>
      </c>
      <c r="H152" s="20">
        <f>H153+H154+H155</f>
        <v>200</v>
      </c>
      <c r="I152" s="20">
        <f t="shared" ref="I152:J152" si="68">I153+I154+I155</f>
        <v>200</v>
      </c>
      <c r="J152" s="20">
        <f t="shared" si="68"/>
        <v>200</v>
      </c>
    </row>
    <row r="153" spans="1:10">
      <c r="A153" s="31"/>
      <c r="B153" s="14" t="s">
        <v>28</v>
      </c>
      <c r="C153" s="15" t="s">
        <v>22</v>
      </c>
      <c r="D153" s="15" t="s">
        <v>22</v>
      </c>
      <c r="E153" s="15" t="s">
        <v>22</v>
      </c>
      <c r="F153" s="15" t="s">
        <v>22</v>
      </c>
      <c r="G153" s="15" t="s">
        <v>22</v>
      </c>
      <c r="H153" s="16">
        <v>0</v>
      </c>
      <c r="I153" s="16">
        <v>0</v>
      </c>
      <c r="J153" s="16">
        <v>0</v>
      </c>
    </row>
    <row r="154" spans="1:10">
      <c r="A154" s="31"/>
      <c r="B154" s="14" t="s">
        <v>23</v>
      </c>
      <c r="C154" s="15" t="s">
        <v>22</v>
      </c>
      <c r="D154" s="12" t="s">
        <v>32</v>
      </c>
      <c r="E154" s="17">
        <v>4</v>
      </c>
      <c r="F154" s="15">
        <v>15</v>
      </c>
      <c r="G154" s="15" t="s">
        <v>22</v>
      </c>
      <c r="H154" s="16">
        <f>H160</f>
        <v>200</v>
      </c>
      <c r="I154" s="16">
        <f t="shared" ref="I154:J154" si="69">I160</f>
        <v>200</v>
      </c>
      <c r="J154" s="16">
        <f t="shared" si="69"/>
        <v>200</v>
      </c>
    </row>
    <row r="155" spans="1:10">
      <c r="A155" s="29" t="s">
        <v>0</v>
      </c>
      <c r="B155" s="14" t="s">
        <v>26</v>
      </c>
      <c r="C155" s="15" t="s">
        <v>22</v>
      </c>
      <c r="D155" s="15" t="s">
        <v>22</v>
      </c>
      <c r="E155" s="15" t="s">
        <v>22</v>
      </c>
      <c r="F155" s="15" t="s">
        <v>22</v>
      </c>
      <c r="G155" s="15" t="s">
        <v>22</v>
      </c>
      <c r="H155" s="16">
        <f>H161</f>
        <v>0</v>
      </c>
      <c r="I155" s="16">
        <f t="shared" ref="I155:J155" si="70">I161</f>
        <v>0</v>
      </c>
      <c r="J155" s="16">
        <f t="shared" si="70"/>
        <v>0</v>
      </c>
    </row>
    <row r="156" spans="1:10">
      <c r="A156" s="29"/>
      <c r="B156" s="14" t="s">
        <v>29</v>
      </c>
      <c r="C156" s="15" t="s">
        <v>22</v>
      </c>
      <c r="D156" s="15" t="s">
        <v>22</v>
      </c>
      <c r="E156" s="15" t="s">
        <v>22</v>
      </c>
      <c r="F156" s="15" t="s">
        <v>22</v>
      </c>
      <c r="G156" s="15" t="s">
        <v>22</v>
      </c>
      <c r="H156" s="16">
        <v>0</v>
      </c>
      <c r="I156" s="16">
        <v>0</v>
      </c>
      <c r="J156" s="16">
        <v>0</v>
      </c>
    </row>
    <row r="157" spans="1:10" ht="18" customHeight="1">
      <c r="A157" s="36" t="s">
        <v>0</v>
      </c>
      <c r="B157" s="21" t="s">
        <v>27</v>
      </c>
      <c r="C157" s="22">
        <v>841</v>
      </c>
      <c r="D157" s="23" t="s">
        <v>32</v>
      </c>
      <c r="E157" s="24">
        <v>4</v>
      </c>
      <c r="F157" s="22">
        <v>15</v>
      </c>
      <c r="G157" s="22" t="s">
        <v>22</v>
      </c>
      <c r="H157" s="25">
        <f>H152</f>
        <v>200</v>
      </c>
      <c r="I157" s="25">
        <f t="shared" ref="I157:J157" si="71">I152</f>
        <v>200</v>
      </c>
      <c r="J157" s="25">
        <f t="shared" si="71"/>
        <v>200</v>
      </c>
    </row>
    <row r="158" spans="1:10" ht="124.5" customHeight="1">
      <c r="A158" s="30" t="s">
        <v>74</v>
      </c>
      <c r="B158" s="35" t="s">
        <v>70</v>
      </c>
      <c r="C158" s="15" t="s">
        <v>21</v>
      </c>
      <c r="D158" s="12" t="s">
        <v>32</v>
      </c>
      <c r="E158" s="17">
        <v>4</v>
      </c>
      <c r="F158" s="15">
        <v>15</v>
      </c>
      <c r="G158" s="15">
        <v>12023</v>
      </c>
      <c r="H158" s="16">
        <f>H159+H160+H161</f>
        <v>200</v>
      </c>
      <c r="I158" s="16">
        <f t="shared" ref="I158:J158" si="72">I159+I160+I161</f>
        <v>200</v>
      </c>
      <c r="J158" s="16">
        <f t="shared" si="72"/>
        <v>200</v>
      </c>
    </row>
    <row r="159" spans="1:10">
      <c r="A159" s="31"/>
      <c r="B159" s="14" t="s">
        <v>28</v>
      </c>
      <c r="C159" s="15" t="s">
        <v>22</v>
      </c>
      <c r="D159" s="15" t="s">
        <v>22</v>
      </c>
      <c r="E159" s="15" t="s">
        <v>22</v>
      </c>
      <c r="F159" s="15" t="s">
        <v>22</v>
      </c>
      <c r="G159" s="15" t="s">
        <v>22</v>
      </c>
      <c r="H159" s="16">
        <v>0</v>
      </c>
      <c r="I159" s="16">
        <v>0</v>
      </c>
      <c r="J159" s="16">
        <v>0</v>
      </c>
    </row>
    <row r="160" spans="1:10">
      <c r="A160" s="31"/>
      <c r="B160" s="14" t="s">
        <v>23</v>
      </c>
      <c r="C160" s="15" t="s">
        <v>22</v>
      </c>
      <c r="D160" s="12" t="s">
        <v>32</v>
      </c>
      <c r="E160" s="17">
        <v>4</v>
      </c>
      <c r="F160" s="15">
        <v>15</v>
      </c>
      <c r="G160" s="15">
        <v>12023</v>
      </c>
      <c r="H160" s="16">
        <v>200</v>
      </c>
      <c r="I160" s="16">
        <v>200</v>
      </c>
      <c r="J160" s="16">
        <v>200</v>
      </c>
    </row>
    <row r="161" spans="1:10">
      <c r="A161" s="29" t="s">
        <v>0</v>
      </c>
      <c r="B161" s="14" t="s">
        <v>26</v>
      </c>
      <c r="C161" s="15" t="s">
        <v>22</v>
      </c>
      <c r="D161" s="15" t="s">
        <v>22</v>
      </c>
      <c r="E161" s="15" t="s">
        <v>22</v>
      </c>
      <c r="F161" s="15" t="s">
        <v>22</v>
      </c>
      <c r="G161" s="15" t="s">
        <v>22</v>
      </c>
      <c r="H161" s="16">
        <v>0</v>
      </c>
      <c r="I161" s="16">
        <v>0</v>
      </c>
      <c r="J161" s="16">
        <v>0</v>
      </c>
    </row>
    <row r="162" spans="1:10">
      <c r="A162" s="29"/>
      <c r="B162" s="14" t="s">
        <v>29</v>
      </c>
      <c r="C162" s="15" t="s">
        <v>22</v>
      </c>
      <c r="D162" s="15" t="s">
        <v>22</v>
      </c>
      <c r="E162" s="15" t="s">
        <v>22</v>
      </c>
      <c r="F162" s="15" t="s">
        <v>22</v>
      </c>
      <c r="G162" s="15" t="s">
        <v>22</v>
      </c>
      <c r="H162" s="16">
        <v>0</v>
      </c>
      <c r="I162" s="16">
        <v>0</v>
      </c>
      <c r="J162" s="16">
        <v>0</v>
      </c>
    </row>
    <row r="163" spans="1:10" ht="17.25" customHeight="1">
      <c r="A163" s="36" t="s">
        <v>0</v>
      </c>
      <c r="B163" s="21" t="s">
        <v>27</v>
      </c>
      <c r="C163" s="22">
        <v>841</v>
      </c>
      <c r="D163" s="23" t="s">
        <v>32</v>
      </c>
      <c r="E163" s="24">
        <v>4</v>
      </c>
      <c r="F163" s="22">
        <v>15</v>
      </c>
      <c r="G163" s="22">
        <v>12023</v>
      </c>
      <c r="H163" s="25">
        <f>H158</f>
        <v>200</v>
      </c>
      <c r="I163" s="25">
        <f t="shared" ref="I163:J163" si="73">I158</f>
        <v>200</v>
      </c>
      <c r="J163" s="25">
        <f t="shared" si="73"/>
        <v>200</v>
      </c>
    </row>
    <row r="164" spans="1:10" ht="41.25" customHeight="1">
      <c r="A164" s="33" t="s">
        <v>71</v>
      </c>
      <c r="B164" s="34" t="s">
        <v>72</v>
      </c>
      <c r="C164" s="18" t="s">
        <v>21</v>
      </c>
      <c r="D164" s="19" t="s">
        <v>32</v>
      </c>
      <c r="E164" s="15" t="s">
        <v>22</v>
      </c>
      <c r="F164" s="18">
        <v>15</v>
      </c>
      <c r="G164" s="18" t="s">
        <v>21</v>
      </c>
      <c r="H164" s="20">
        <f>H170+H182+H188</f>
        <v>25790251.500000004</v>
      </c>
      <c r="I164" s="20">
        <f>I170+I182</f>
        <v>500000</v>
      </c>
      <c r="J164" s="20">
        <f t="shared" ref="H164:J169" si="74">J170+J182</f>
        <v>500000</v>
      </c>
    </row>
    <row r="165" spans="1:10">
      <c r="A165" s="31"/>
      <c r="B165" s="14" t="s">
        <v>28</v>
      </c>
      <c r="C165" s="15" t="s">
        <v>22</v>
      </c>
      <c r="D165" s="15" t="s">
        <v>22</v>
      </c>
      <c r="E165" s="15" t="s">
        <v>22</v>
      </c>
      <c r="F165" s="15" t="s">
        <v>22</v>
      </c>
      <c r="G165" s="15" t="s">
        <v>22</v>
      </c>
      <c r="H165" s="16">
        <f t="shared" si="74"/>
        <v>22707000</v>
      </c>
      <c r="I165" s="16">
        <f t="shared" si="74"/>
        <v>0</v>
      </c>
      <c r="J165" s="16">
        <f t="shared" si="74"/>
        <v>0</v>
      </c>
    </row>
    <row r="166" spans="1:10">
      <c r="A166" s="31"/>
      <c r="B166" s="14" t="s">
        <v>23</v>
      </c>
      <c r="C166" s="15" t="s">
        <v>22</v>
      </c>
      <c r="D166" s="15" t="s">
        <v>22</v>
      </c>
      <c r="E166" s="15" t="s">
        <v>22</v>
      </c>
      <c r="F166" s="15" t="s">
        <v>22</v>
      </c>
      <c r="G166" s="15" t="s">
        <v>22</v>
      </c>
      <c r="H166" s="16">
        <f t="shared" si="74"/>
        <v>229503.46</v>
      </c>
      <c r="I166" s="16">
        <f t="shared" si="74"/>
        <v>0</v>
      </c>
      <c r="J166" s="16">
        <f t="shared" si="74"/>
        <v>0</v>
      </c>
    </row>
    <row r="167" spans="1:10">
      <c r="A167" s="29" t="s">
        <v>0</v>
      </c>
      <c r="B167" s="14" t="s">
        <v>26</v>
      </c>
      <c r="C167" s="15" t="s">
        <v>22</v>
      </c>
      <c r="D167" s="12" t="s">
        <v>32</v>
      </c>
      <c r="E167" s="17" t="s">
        <v>21</v>
      </c>
      <c r="F167" s="15" t="s">
        <v>21</v>
      </c>
      <c r="G167" s="15" t="s">
        <v>22</v>
      </c>
      <c r="H167" s="16">
        <f>H173+H185+H191</f>
        <v>2853748.04</v>
      </c>
      <c r="I167" s="16">
        <f t="shared" si="74"/>
        <v>500000</v>
      </c>
      <c r="J167" s="16">
        <f t="shared" si="74"/>
        <v>500000</v>
      </c>
    </row>
    <row r="168" spans="1:10">
      <c r="A168" s="29"/>
      <c r="B168" s="14" t="s">
        <v>29</v>
      </c>
      <c r="C168" s="15" t="s">
        <v>22</v>
      </c>
      <c r="D168" s="15" t="s">
        <v>22</v>
      </c>
      <c r="E168" s="15" t="s">
        <v>22</v>
      </c>
      <c r="F168" s="15" t="s">
        <v>22</v>
      </c>
      <c r="G168" s="15" t="s">
        <v>22</v>
      </c>
      <c r="H168" s="16">
        <f t="shared" si="74"/>
        <v>0</v>
      </c>
      <c r="I168" s="16">
        <f t="shared" si="74"/>
        <v>0</v>
      </c>
      <c r="J168" s="16">
        <f t="shared" si="74"/>
        <v>0</v>
      </c>
    </row>
    <row r="169" spans="1:10" ht="18" customHeight="1">
      <c r="A169" s="36" t="s">
        <v>0</v>
      </c>
      <c r="B169" s="21" t="s">
        <v>27</v>
      </c>
      <c r="C169" s="22">
        <v>841</v>
      </c>
      <c r="D169" s="23" t="s">
        <v>32</v>
      </c>
      <c r="E169" s="24" t="s">
        <v>21</v>
      </c>
      <c r="F169" s="22" t="s">
        <v>21</v>
      </c>
      <c r="G169" s="22" t="s">
        <v>22</v>
      </c>
      <c r="H169" s="25">
        <f>H175+H187+H193</f>
        <v>25790251.500000004</v>
      </c>
      <c r="I169" s="25">
        <f>I175+I187</f>
        <v>500000</v>
      </c>
      <c r="J169" s="25">
        <f t="shared" si="74"/>
        <v>500000</v>
      </c>
    </row>
    <row r="170" spans="1:10" ht="21" customHeight="1">
      <c r="A170" s="33" t="s">
        <v>75</v>
      </c>
      <c r="B170" s="34" t="s">
        <v>73</v>
      </c>
      <c r="C170" s="18" t="s">
        <v>21</v>
      </c>
      <c r="D170" s="19" t="s">
        <v>32</v>
      </c>
      <c r="E170" s="11">
        <v>1</v>
      </c>
      <c r="F170" s="18" t="s">
        <v>76</v>
      </c>
      <c r="G170" s="18" t="s">
        <v>21</v>
      </c>
      <c r="H170" s="20">
        <f>H171+H172+H173</f>
        <v>23168185.310000002</v>
      </c>
      <c r="I170" s="20">
        <f t="shared" ref="I170:J170" si="75">I171+I172+I173</f>
        <v>0</v>
      </c>
      <c r="J170" s="20">
        <f t="shared" si="75"/>
        <v>0</v>
      </c>
    </row>
    <row r="171" spans="1:10">
      <c r="A171" s="31"/>
      <c r="B171" s="14" t="s">
        <v>28</v>
      </c>
      <c r="C171" s="15" t="s">
        <v>22</v>
      </c>
      <c r="D171" s="12" t="s">
        <v>32</v>
      </c>
      <c r="E171" s="17">
        <v>1</v>
      </c>
      <c r="F171" s="15" t="s">
        <v>76</v>
      </c>
      <c r="G171" s="15" t="s">
        <v>21</v>
      </c>
      <c r="H171" s="16">
        <v>22707000</v>
      </c>
      <c r="I171" s="16">
        <v>0</v>
      </c>
      <c r="J171" s="16">
        <v>0</v>
      </c>
    </row>
    <row r="172" spans="1:10">
      <c r="A172" s="31"/>
      <c r="B172" s="14" t="s">
        <v>23</v>
      </c>
      <c r="C172" s="15" t="s">
        <v>22</v>
      </c>
      <c r="D172" s="12" t="s">
        <v>32</v>
      </c>
      <c r="E172" s="17">
        <v>1</v>
      </c>
      <c r="F172" s="15" t="s">
        <v>76</v>
      </c>
      <c r="G172" s="15" t="s">
        <v>21</v>
      </c>
      <c r="H172" s="16">
        <v>229503.46</v>
      </c>
      <c r="I172" s="16">
        <v>0</v>
      </c>
      <c r="J172" s="16">
        <v>0</v>
      </c>
    </row>
    <row r="173" spans="1:10">
      <c r="A173" s="29" t="s">
        <v>0</v>
      </c>
      <c r="B173" s="14" t="s">
        <v>26</v>
      </c>
      <c r="C173" s="15" t="s">
        <v>22</v>
      </c>
      <c r="D173" s="12" t="s">
        <v>32</v>
      </c>
      <c r="E173" s="17">
        <v>1</v>
      </c>
      <c r="F173" s="15" t="s">
        <v>76</v>
      </c>
      <c r="G173" s="15" t="s">
        <v>21</v>
      </c>
      <c r="H173" s="16">
        <v>231681.85</v>
      </c>
      <c r="I173" s="16">
        <v>0</v>
      </c>
      <c r="J173" s="16">
        <v>0</v>
      </c>
    </row>
    <row r="174" spans="1:10">
      <c r="A174" s="29"/>
      <c r="B174" s="14" t="s">
        <v>29</v>
      </c>
      <c r="C174" s="15" t="s">
        <v>22</v>
      </c>
      <c r="D174" s="15" t="s">
        <v>22</v>
      </c>
      <c r="E174" s="15" t="s">
        <v>22</v>
      </c>
      <c r="F174" s="15" t="s">
        <v>22</v>
      </c>
      <c r="G174" s="15" t="s">
        <v>22</v>
      </c>
      <c r="H174" s="16">
        <v>0</v>
      </c>
      <c r="I174" s="16">
        <v>0</v>
      </c>
      <c r="J174" s="16">
        <v>0</v>
      </c>
    </row>
    <row r="175" spans="1:10" ht="17.25" customHeight="1">
      <c r="A175" s="36" t="s">
        <v>0</v>
      </c>
      <c r="B175" s="21" t="s">
        <v>27</v>
      </c>
      <c r="C175" s="22">
        <v>841</v>
      </c>
      <c r="D175" s="23" t="s">
        <v>32</v>
      </c>
      <c r="E175" s="24">
        <v>1</v>
      </c>
      <c r="F175" s="22" t="s">
        <v>76</v>
      </c>
      <c r="G175" s="22" t="s">
        <v>21</v>
      </c>
      <c r="H175" s="25">
        <f>H170</f>
        <v>23168185.310000002</v>
      </c>
      <c r="I175" s="25">
        <f t="shared" ref="I175:J175" si="76">I170</f>
        <v>0</v>
      </c>
      <c r="J175" s="25">
        <f t="shared" si="76"/>
        <v>0</v>
      </c>
    </row>
    <row r="176" spans="1:10" ht="22.5">
      <c r="A176" s="30" t="s">
        <v>77</v>
      </c>
      <c r="B176" s="35" t="s">
        <v>78</v>
      </c>
      <c r="C176" s="15" t="s">
        <v>21</v>
      </c>
      <c r="D176" s="12" t="s">
        <v>32</v>
      </c>
      <c r="E176" s="17">
        <v>1</v>
      </c>
      <c r="F176" s="15" t="s">
        <v>76</v>
      </c>
      <c r="G176" s="15">
        <v>52430</v>
      </c>
      <c r="H176" s="16">
        <f>H177+H178+H179</f>
        <v>23168185.310000002</v>
      </c>
      <c r="I176" s="16">
        <f t="shared" ref="I176:J176" si="77">I177+I178+I179</f>
        <v>0</v>
      </c>
      <c r="J176" s="16">
        <f t="shared" si="77"/>
        <v>0</v>
      </c>
    </row>
    <row r="177" spans="1:10">
      <c r="A177" s="31"/>
      <c r="B177" s="14" t="s">
        <v>28</v>
      </c>
      <c r="C177" s="15" t="s">
        <v>22</v>
      </c>
      <c r="D177" s="12" t="s">
        <v>32</v>
      </c>
      <c r="E177" s="17">
        <v>1</v>
      </c>
      <c r="F177" s="15" t="s">
        <v>76</v>
      </c>
      <c r="G177" s="15">
        <v>52430</v>
      </c>
      <c r="H177" s="16">
        <v>22707000</v>
      </c>
      <c r="I177" s="16">
        <v>0</v>
      </c>
      <c r="J177" s="16">
        <v>0</v>
      </c>
    </row>
    <row r="178" spans="1:10">
      <c r="A178" s="31"/>
      <c r="B178" s="14" t="s">
        <v>23</v>
      </c>
      <c r="C178" s="15" t="s">
        <v>22</v>
      </c>
      <c r="D178" s="12" t="s">
        <v>32</v>
      </c>
      <c r="E178" s="17">
        <v>1</v>
      </c>
      <c r="F178" s="15" t="s">
        <v>76</v>
      </c>
      <c r="G178" s="15">
        <v>52430</v>
      </c>
      <c r="H178" s="16">
        <v>229503.46</v>
      </c>
      <c r="I178" s="16">
        <v>0</v>
      </c>
      <c r="J178" s="16">
        <v>0</v>
      </c>
    </row>
    <row r="179" spans="1:10">
      <c r="A179" s="29" t="s">
        <v>0</v>
      </c>
      <c r="B179" s="14" t="s">
        <v>26</v>
      </c>
      <c r="C179" s="15" t="s">
        <v>22</v>
      </c>
      <c r="D179" s="12" t="s">
        <v>32</v>
      </c>
      <c r="E179" s="17">
        <v>1</v>
      </c>
      <c r="F179" s="15" t="s">
        <v>76</v>
      </c>
      <c r="G179" s="15">
        <v>52430</v>
      </c>
      <c r="H179" s="16">
        <v>231681.85</v>
      </c>
      <c r="I179" s="16">
        <v>0</v>
      </c>
      <c r="J179" s="16">
        <v>0</v>
      </c>
    </row>
    <row r="180" spans="1:10">
      <c r="A180" s="29"/>
      <c r="B180" s="14" t="s">
        <v>29</v>
      </c>
      <c r="C180" s="15" t="s">
        <v>22</v>
      </c>
      <c r="D180" s="15" t="s">
        <v>22</v>
      </c>
      <c r="E180" s="15" t="s">
        <v>22</v>
      </c>
      <c r="F180" s="15" t="s">
        <v>22</v>
      </c>
      <c r="G180" s="15" t="s">
        <v>22</v>
      </c>
      <c r="H180" s="16">
        <v>0</v>
      </c>
      <c r="I180" s="16">
        <v>0</v>
      </c>
      <c r="J180" s="16">
        <v>0</v>
      </c>
    </row>
    <row r="181" spans="1:10" ht="17.25" customHeight="1">
      <c r="A181" s="36" t="s">
        <v>0</v>
      </c>
      <c r="B181" s="21" t="s">
        <v>27</v>
      </c>
      <c r="C181" s="22">
        <v>841</v>
      </c>
      <c r="D181" s="23" t="s">
        <v>32</v>
      </c>
      <c r="E181" s="24">
        <v>1</v>
      </c>
      <c r="F181" s="22" t="s">
        <v>76</v>
      </c>
      <c r="G181" s="22">
        <v>52430</v>
      </c>
      <c r="H181" s="25">
        <f>H176</f>
        <v>23168185.310000002</v>
      </c>
      <c r="I181" s="25">
        <f t="shared" ref="I181:J181" si="78">I176</f>
        <v>0</v>
      </c>
      <c r="J181" s="25">
        <f t="shared" si="78"/>
        <v>0</v>
      </c>
    </row>
    <row r="182" spans="1:10">
      <c r="A182" s="30" t="s">
        <v>79</v>
      </c>
      <c r="B182" s="35" t="s">
        <v>80</v>
      </c>
      <c r="C182" s="15" t="s">
        <v>21</v>
      </c>
      <c r="D182" s="12" t="s">
        <v>32</v>
      </c>
      <c r="E182" s="17">
        <v>4</v>
      </c>
      <c r="F182" s="15">
        <v>11</v>
      </c>
      <c r="G182" s="15">
        <v>81740</v>
      </c>
      <c r="H182" s="16">
        <f>H183+H184+H185</f>
        <v>2072517.19</v>
      </c>
      <c r="I182" s="16">
        <f t="shared" ref="I182:J182" si="79">I183+I184+I185</f>
        <v>500000</v>
      </c>
      <c r="J182" s="16">
        <f t="shared" si="79"/>
        <v>500000</v>
      </c>
    </row>
    <row r="183" spans="1:10">
      <c r="A183" s="31"/>
      <c r="B183" s="14" t="s">
        <v>28</v>
      </c>
      <c r="C183" s="15" t="s">
        <v>22</v>
      </c>
      <c r="D183" s="15" t="s">
        <v>22</v>
      </c>
      <c r="E183" s="15" t="s">
        <v>22</v>
      </c>
      <c r="F183" s="15" t="s">
        <v>22</v>
      </c>
      <c r="G183" s="15" t="s">
        <v>22</v>
      </c>
      <c r="H183" s="16">
        <v>0</v>
      </c>
      <c r="I183" s="16">
        <v>0</v>
      </c>
      <c r="J183" s="16">
        <v>0</v>
      </c>
    </row>
    <row r="184" spans="1:10">
      <c r="A184" s="31"/>
      <c r="B184" s="14" t="s">
        <v>23</v>
      </c>
      <c r="C184" s="15" t="s">
        <v>22</v>
      </c>
      <c r="D184" s="15" t="s">
        <v>22</v>
      </c>
      <c r="E184" s="15" t="s">
        <v>22</v>
      </c>
      <c r="F184" s="15" t="s">
        <v>22</v>
      </c>
      <c r="G184" s="15" t="s">
        <v>22</v>
      </c>
      <c r="H184" s="16">
        <v>0</v>
      </c>
      <c r="I184" s="16">
        <v>0</v>
      </c>
      <c r="J184" s="16">
        <v>0</v>
      </c>
    </row>
    <row r="185" spans="1:10">
      <c r="A185" s="29" t="s">
        <v>0</v>
      </c>
      <c r="B185" s="14" t="s">
        <v>26</v>
      </c>
      <c r="C185" s="15" t="s">
        <v>22</v>
      </c>
      <c r="D185" s="12" t="s">
        <v>32</v>
      </c>
      <c r="E185" s="17">
        <v>4</v>
      </c>
      <c r="F185" s="15">
        <v>11</v>
      </c>
      <c r="G185" s="15">
        <v>81740</v>
      </c>
      <c r="H185" s="16">
        <v>2072517.19</v>
      </c>
      <c r="I185" s="16">
        <v>500000</v>
      </c>
      <c r="J185" s="16">
        <v>500000</v>
      </c>
    </row>
    <row r="186" spans="1:10">
      <c r="A186" s="29"/>
      <c r="B186" s="14" t="s">
        <v>29</v>
      </c>
      <c r="C186" s="15" t="s">
        <v>22</v>
      </c>
      <c r="D186" s="15" t="s">
        <v>22</v>
      </c>
      <c r="E186" s="15" t="s">
        <v>22</v>
      </c>
      <c r="F186" s="15" t="s">
        <v>22</v>
      </c>
      <c r="G186" s="15" t="s">
        <v>22</v>
      </c>
      <c r="H186" s="16">
        <v>0</v>
      </c>
      <c r="I186" s="16">
        <v>0</v>
      </c>
      <c r="J186" s="16">
        <v>0</v>
      </c>
    </row>
    <row r="187" spans="1:10" ht="16.5" customHeight="1">
      <c r="A187" s="36" t="s">
        <v>0</v>
      </c>
      <c r="B187" s="21" t="s">
        <v>27</v>
      </c>
      <c r="C187" s="22">
        <v>841</v>
      </c>
      <c r="D187" s="23" t="s">
        <v>32</v>
      </c>
      <c r="E187" s="24">
        <v>4</v>
      </c>
      <c r="F187" s="22">
        <v>11</v>
      </c>
      <c r="G187" s="22">
        <v>81740</v>
      </c>
      <c r="H187" s="25">
        <f>H182</f>
        <v>2072517.19</v>
      </c>
      <c r="I187" s="25">
        <f t="shared" ref="I187:J187" si="80">I182</f>
        <v>500000</v>
      </c>
      <c r="J187" s="25">
        <f t="shared" si="80"/>
        <v>500000</v>
      </c>
    </row>
    <row r="188" spans="1:10" ht="22.5" customHeight="1">
      <c r="A188" s="30" t="s">
        <v>100</v>
      </c>
      <c r="B188" s="35" t="s">
        <v>101</v>
      </c>
      <c r="C188" s="15" t="s">
        <v>21</v>
      </c>
      <c r="D188" s="12" t="s">
        <v>32</v>
      </c>
      <c r="E188" s="17">
        <v>4</v>
      </c>
      <c r="F188" s="15">
        <v>11</v>
      </c>
      <c r="G188" s="15">
        <v>81850</v>
      </c>
      <c r="H188" s="16">
        <f>H189+H190+H191</f>
        <v>549549</v>
      </c>
      <c r="I188" s="16">
        <f t="shared" ref="I188:J188" si="81">I189+I190+I191</f>
        <v>0</v>
      </c>
      <c r="J188" s="16">
        <f t="shared" si="81"/>
        <v>0</v>
      </c>
    </row>
    <row r="189" spans="1:10" ht="12" customHeight="1">
      <c r="A189" s="31"/>
      <c r="B189" s="14" t="s">
        <v>28</v>
      </c>
      <c r="C189" s="15" t="s">
        <v>22</v>
      </c>
      <c r="D189" s="15" t="s">
        <v>22</v>
      </c>
      <c r="E189" s="15" t="s">
        <v>22</v>
      </c>
      <c r="F189" s="15" t="s">
        <v>22</v>
      </c>
      <c r="G189" s="15" t="s">
        <v>22</v>
      </c>
      <c r="H189" s="16">
        <v>0</v>
      </c>
      <c r="I189" s="16">
        <v>0</v>
      </c>
      <c r="J189" s="16">
        <v>0</v>
      </c>
    </row>
    <row r="190" spans="1:10" ht="12" customHeight="1">
      <c r="A190" s="31"/>
      <c r="B190" s="14" t="s">
        <v>23</v>
      </c>
      <c r="C190" s="15" t="s">
        <v>22</v>
      </c>
      <c r="D190" s="15" t="s">
        <v>22</v>
      </c>
      <c r="E190" s="15" t="s">
        <v>22</v>
      </c>
      <c r="F190" s="15" t="s">
        <v>22</v>
      </c>
      <c r="G190" s="15" t="s">
        <v>22</v>
      </c>
      <c r="H190" s="16">
        <v>0</v>
      </c>
      <c r="I190" s="16">
        <v>0</v>
      </c>
      <c r="J190" s="16">
        <v>0</v>
      </c>
    </row>
    <row r="191" spans="1:10" ht="12" customHeight="1">
      <c r="A191" s="29" t="s">
        <v>0</v>
      </c>
      <c r="B191" s="14" t="s">
        <v>26</v>
      </c>
      <c r="C191" s="15" t="s">
        <v>22</v>
      </c>
      <c r="D191" s="12" t="s">
        <v>32</v>
      </c>
      <c r="E191" s="17">
        <v>4</v>
      </c>
      <c r="F191" s="15">
        <v>11</v>
      </c>
      <c r="G191" s="15">
        <v>81850</v>
      </c>
      <c r="H191" s="16">
        <v>549549</v>
      </c>
      <c r="I191" s="16">
        <v>0</v>
      </c>
      <c r="J191" s="16">
        <v>0</v>
      </c>
    </row>
    <row r="192" spans="1:10" ht="12" customHeight="1">
      <c r="A192" s="29"/>
      <c r="B192" s="14" t="s">
        <v>29</v>
      </c>
      <c r="C192" s="15" t="s">
        <v>22</v>
      </c>
      <c r="D192" s="15" t="s">
        <v>22</v>
      </c>
      <c r="E192" s="15" t="s">
        <v>22</v>
      </c>
      <c r="F192" s="15" t="s">
        <v>22</v>
      </c>
      <c r="G192" s="15" t="s">
        <v>22</v>
      </c>
      <c r="H192" s="16">
        <v>0</v>
      </c>
      <c r="I192" s="16">
        <v>0</v>
      </c>
      <c r="J192" s="16">
        <v>0</v>
      </c>
    </row>
    <row r="193" spans="1:10" ht="17.25" customHeight="1">
      <c r="A193" s="36" t="s">
        <v>0</v>
      </c>
      <c r="B193" s="21" t="s">
        <v>27</v>
      </c>
      <c r="C193" s="22">
        <v>841</v>
      </c>
      <c r="D193" s="23" t="s">
        <v>32</v>
      </c>
      <c r="E193" s="24">
        <v>4</v>
      </c>
      <c r="F193" s="22">
        <v>11</v>
      </c>
      <c r="G193" s="22">
        <v>81850</v>
      </c>
      <c r="H193" s="25">
        <f>H188</f>
        <v>549549</v>
      </c>
      <c r="I193" s="25">
        <f t="shared" ref="I193:J193" si="82">I188</f>
        <v>0</v>
      </c>
      <c r="J193" s="25">
        <f t="shared" si="82"/>
        <v>0</v>
      </c>
    </row>
    <row r="194" spans="1:10" ht="52.5" customHeight="1">
      <c r="A194" s="33" t="s">
        <v>81</v>
      </c>
      <c r="B194" s="34" t="s">
        <v>84</v>
      </c>
      <c r="C194" s="18" t="s">
        <v>21</v>
      </c>
      <c r="D194" s="19" t="s">
        <v>32</v>
      </c>
      <c r="E194" s="15">
        <v>4</v>
      </c>
      <c r="F194" s="18">
        <v>11</v>
      </c>
      <c r="G194" s="18" t="s">
        <v>21</v>
      </c>
      <c r="H194" s="20">
        <f>H195+H196+H197+H198</f>
        <v>150000</v>
      </c>
      <c r="I194" s="20">
        <f t="shared" ref="I194:J194" si="83">I195+I196+I197+I198</f>
        <v>150000</v>
      </c>
      <c r="J194" s="20">
        <f t="shared" si="83"/>
        <v>150000</v>
      </c>
    </row>
    <row r="195" spans="1:10">
      <c r="A195" s="31"/>
      <c r="B195" s="14" t="s">
        <v>28</v>
      </c>
      <c r="C195" s="15" t="s">
        <v>22</v>
      </c>
      <c r="D195" s="15" t="s">
        <v>22</v>
      </c>
      <c r="E195" s="15" t="s">
        <v>22</v>
      </c>
      <c r="F195" s="15" t="s">
        <v>22</v>
      </c>
      <c r="G195" s="15" t="s">
        <v>22</v>
      </c>
      <c r="H195" s="16">
        <v>0</v>
      </c>
      <c r="I195" s="16">
        <v>0</v>
      </c>
      <c r="J195" s="16">
        <v>0</v>
      </c>
    </row>
    <row r="196" spans="1:10">
      <c r="A196" s="31"/>
      <c r="B196" s="14" t="s">
        <v>23</v>
      </c>
      <c r="C196" s="15" t="s">
        <v>22</v>
      </c>
      <c r="D196" s="15" t="s">
        <v>22</v>
      </c>
      <c r="E196" s="15" t="s">
        <v>22</v>
      </c>
      <c r="F196" s="15" t="s">
        <v>22</v>
      </c>
      <c r="G196" s="15" t="s">
        <v>22</v>
      </c>
      <c r="H196" s="16">
        <v>0</v>
      </c>
      <c r="I196" s="16">
        <v>0</v>
      </c>
      <c r="J196" s="16">
        <v>0</v>
      </c>
    </row>
    <row r="197" spans="1:10">
      <c r="A197" s="29" t="s">
        <v>0</v>
      </c>
      <c r="B197" s="14" t="s">
        <v>26</v>
      </c>
      <c r="C197" s="15" t="s">
        <v>22</v>
      </c>
      <c r="D197" s="12" t="s">
        <v>32</v>
      </c>
      <c r="E197" s="17">
        <v>4</v>
      </c>
      <c r="F197" s="15">
        <v>11</v>
      </c>
      <c r="G197" s="15" t="s">
        <v>22</v>
      </c>
      <c r="H197" s="16">
        <f>H203</f>
        <v>150000</v>
      </c>
      <c r="I197" s="16">
        <f t="shared" ref="I197:J197" si="84">I203</f>
        <v>150000</v>
      </c>
      <c r="J197" s="16">
        <f t="shared" si="84"/>
        <v>150000</v>
      </c>
    </row>
    <row r="198" spans="1:10">
      <c r="A198" s="29"/>
      <c r="B198" s="14" t="s">
        <v>29</v>
      </c>
      <c r="C198" s="15" t="s">
        <v>22</v>
      </c>
      <c r="D198" s="15" t="s">
        <v>22</v>
      </c>
      <c r="E198" s="15" t="s">
        <v>22</v>
      </c>
      <c r="F198" s="15" t="s">
        <v>22</v>
      </c>
      <c r="G198" s="15" t="s">
        <v>22</v>
      </c>
      <c r="H198" s="16">
        <v>0</v>
      </c>
      <c r="I198" s="16">
        <v>0</v>
      </c>
      <c r="J198" s="16">
        <v>0</v>
      </c>
    </row>
    <row r="199" spans="1:10" ht="18" customHeight="1">
      <c r="A199" s="36" t="s">
        <v>0</v>
      </c>
      <c r="B199" s="21" t="s">
        <v>27</v>
      </c>
      <c r="C199" s="22">
        <v>841</v>
      </c>
      <c r="D199" s="23" t="s">
        <v>32</v>
      </c>
      <c r="E199" s="24">
        <v>4</v>
      </c>
      <c r="F199" s="22">
        <v>11</v>
      </c>
      <c r="G199" s="22" t="s">
        <v>22</v>
      </c>
      <c r="H199" s="25">
        <f>H205</f>
        <v>150000</v>
      </c>
      <c r="I199" s="25">
        <f t="shared" ref="I199:J199" si="85">I205</f>
        <v>150000</v>
      </c>
      <c r="J199" s="25">
        <f t="shared" si="85"/>
        <v>150000</v>
      </c>
    </row>
    <row r="200" spans="1:10" ht="33.75">
      <c r="A200" s="30" t="s">
        <v>82</v>
      </c>
      <c r="B200" s="35" t="s">
        <v>83</v>
      </c>
      <c r="C200" s="15" t="s">
        <v>21</v>
      </c>
      <c r="D200" s="12" t="s">
        <v>32</v>
      </c>
      <c r="E200" s="17">
        <v>4</v>
      </c>
      <c r="F200" s="15">
        <v>11</v>
      </c>
      <c r="G200" s="15">
        <v>81660</v>
      </c>
      <c r="H200" s="16">
        <f>H201+H202+H203</f>
        <v>150000</v>
      </c>
      <c r="I200" s="16">
        <f t="shared" ref="I200:J200" si="86">I201+I202+I203</f>
        <v>150000</v>
      </c>
      <c r="J200" s="16">
        <f t="shared" si="86"/>
        <v>150000</v>
      </c>
    </row>
    <row r="201" spans="1:10">
      <c r="A201" s="31"/>
      <c r="B201" s="14" t="s">
        <v>28</v>
      </c>
      <c r="C201" s="15" t="s">
        <v>22</v>
      </c>
      <c r="D201" s="15" t="s">
        <v>22</v>
      </c>
      <c r="E201" s="15" t="s">
        <v>22</v>
      </c>
      <c r="F201" s="15" t="s">
        <v>22</v>
      </c>
      <c r="G201" s="15" t="s">
        <v>22</v>
      </c>
      <c r="H201" s="16">
        <v>0</v>
      </c>
      <c r="I201" s="16">
        <v>0</v>
      </c>
      <c r="J201" s="16">
        <v>0</v>
      </c>
    </row>
    <row r="202" spans="1:10">
      <c r="A202" s="31"/>
      <c r="B202" s="14" t="s">
        <v>23</v>
      </c>
      <c r="C202" s="15" t="s">
        <v>22</v>
      </c>
      <c r="D202" s="15" t="s">
        <v>22</v>
      </c>
      <c r="E202" s="15" t="s">
        <v>22</v>
      </c>
      <c r="F202" s="15" t="s">
        <v>22</v>
      </c>
      <c r="G202" s="15" t="s">
        <v>22</v>
      </c>
      <c r="H202" s="16">
        <v>0</v>
      </c>
      <c r="I202" s="16">
        <v>0</v>
      </c>
      <c r="J202" s="16">
        <v>0</v>
      </c>
    </row>
    <row r="203" spans="1:10">
      <c r="A203" s="29" t="s">
        <v>0</v>
      </c>
      <c r="B203" s="14" t="s">
        <v>26</v>
      </c>
      <c r="C203" s="15" t="s">
        <v>22</v>
      </c>
      <c r="D203" s="12" t="s">
        <v>32</v>
      </c>
      <c r="E203" s="17">
        <v>4</v>
      </c>
      <c r="F203" s="15">
        <v>11</v>
      </c>
      <c r="G203" s="15">
        <v>81660</v>
      </c>
      <c r="H203" s="16">
        <v>150000</v>
      </c>
      <c r="I203" s="16">
        <v>150000</v>
      </c>
      <c r="J203" s="16">
        <v>150000</v>
      </c>
    </row>
    <row r="204" spans="1:10">
      <c r="A204" s="29"/>
      <c r="B204" s="14" t="s">
        <v>29</v>
      </c>
      <c r="C204" s="15" t="s">
        <v>22</v>
      </c>
      <c r="D204" s="15" t="s">
        <v>22</v>
      </c>
      <c r="E204" s="15" t="s">
        <v>22</v>
      </c>
      <c r="F204" s="15" t="s">
        <v>22</v>
      </c>
      <c r="G204" s="15" t="s">
        <v>22</v>
      </c>
      <c r="H204" s="16">
        <v>0</v>
      </c>
      <c r="I204" s="16">
        <v>0</v>
      </c>
      <c r="J204" s="16">
        <v>0</v>
      </c>
    </row>
    <row r="205" spans="1:10" ht="17.25" customHeight="1">
      <c r="A205" s="36" t="s">
        <v>0</v>
      </c>
      <c r="B205" s="21" t="s">
        <v>27</v>
      </c>
      <c r="C205" s="22">
        <v>841</v>
      </c>
      <c r="D205" s="23" t="s">
        <v>32</v>
      </c>
      <c r="E205" s="24">
        <v>4</v>
      </c>
      <c r="F205" s="22">
        <v>11</v>
      </c>
      <c r="G205" s="22">
        <v>81660</v>
      </c>
      <c r="H205" s="25">
        <f>H200</f>
        <v>150000</v>
      </c>
      <c r="I205" s="25">
        <f t="shared" ref="I205:J205" si="87">I200</f>
        <v>150000</v>
      </c>
      <c r="J205" s="25">
        <f t="shared" si="87"/>
        <v>150000</v>
      </c>
    </row>
  </sheetData>
  <mergeCells count="8">
    <mergeCell ref="A1:J1"/>
    <mergeCell ref="A2:J2"/>
    <mergeCell ref="A3:J3"/>
    <mergeCell ref="A4:J4"/>
    <mergeCell ref="A5:A6"/>
    <mergeCell ref="B5:B6"/>
    <mergeCell ref="C5:G5"/>
    <mergeCell ref="H5:J5"/>
  </mergeCells>
  <printOptions horizontalCentered="1"/>
  <pageMargins left="0" right="0" top="0.78740157480314965" bottom="0.98425196850393704" header="0.31496062992125984" footer="0.31496062992125984"/>
  <pageSetup paperSize="9" scale="60" orientation="landscape"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2023-10-11T05:33:44Z</dcterms:modified>
</cp:coreProperties>
</file>